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defaultThemeVersion="124226"/>
  <mc:AlternateContent xmlns:mc="http://schemas.openxmlformats.org/markup-compatibility/2006">
    <mc:Choice Requires="x15">
      <x15ac:absPath xmlns:x15ac="http://schemas.microsoft.com/office/spreadsheetml/2010/11/ac" url="T:\Web posting\todo20210524\"/>
    </mc:Choice>
  </mc:AlternateContent>
  <xr:revisionPtr revIDLastSave="0" documentId="13_ncr:1_{6487E36D-8418-447C-8640-9ACDFBB117C0}" xr6:coauthVersionLast="45" xr6:coauthVersionMax="45" xr10:uidLastSave="{00000000-0000-0000-0000-000000000000}"/>
  <bookViews>
    <workbookView xWindow="690" yWindow="1440" windowWidth="19920" windowHeight="13335" xr2:uid="{00000000-000D-0000-FFFF-FFFF00000000}"/>
  </bookViews>
  <sheets>
    <sheet name="Note" sheetId="12" r:id="rId1"/>
    <sheet name="T1" sheetId="1" r:id="rId2"/>
    <sheet name="T2" sheetId="4" r:id="rId3"/>
    <sheet name="T3"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 i="1" l="1"/>
  <c r="O35" i="1"/>
  <c r="M35" i="1"/>
  <c r="O20" i="1"/>
  <c r="O21" i="1" s="1"/>
  <c r="N20" i="1"/>
  <c r="N21" i="1" s="1"/>
  <c r="M20" i="1"/>
  <c r="M21" i="1" s="1"/>
  <c r="O17" i="1"/>
  <c r="N17" i="1"/>
  <c r="M17" i="1"/>
  <c r="O13" i="1"/>
  <c r="N13" i="1"/>
  <c r="M13" i="1"/>
</calcChain>
</file>

<file path=xl/sharedStrings.xml><?xml version="1.0" encoding="utf-8"?>
<sst xmlns="http://schemas.openxmlformats.org/spreadsheetml/2006/main" count="175" uniqueCount="93">
  <si>
    <t>TABLE 1</t>
  </si>
  <si>
    <t>(Thousand metric tons and thousand dollars unless otherwise specified)</t>
  </si>
  <si>
    <t>Quantity</t>
  </si>
  <si>
    <t>Value</t>
  </si>
  <si>
    <t>Average value</t>
  </si>
  <si>
    <t>dollars per metric ton</t>
  </si>
  <si>
    <t>Total, sold and used:</t>
  </si>
  <si>
    <t>Production, quantity</t>
  </si>
  <si>
    <t>Sold or used:</t>
  </si>
  <si>
    <r>
      <t>2</t>
    </r>
    <r>
      <rPr>
        <sz val="8"/>
        <color indexed="8"/>
        <rFont val="Times New Roman"/>
        <family val="1"/>
      </rPr>
      <t>Crude ore mined and stockpiled for processing.</t>
    </r>
  </si>
  <si>
    <t>TABLE 2</t>
  </si>
  <si>
    <t xml:space="preserve"> </t>
  </si>
  <si>
    <t>Average</t>
  </si>
  <si>
    <r>
      <t>value</t>
    </r>
    <r>
      <rPr>
        <vertAlign val="superscript"/>
        <sz val="8"/>
        <color indexed="8"/>
        <rFont val="Times New Roman"/>
        <family val="1"/>
      </rPr>
      <t>2</t>
    </r>
  </si>
  <si>
    <t>(dollars per</t>
  </si>
  <si>
    <t>(metric tons)</t>
  </si>
  <si>
    <t>(thousands)</t>
  </si>
  <si>
    <t xml:space="preserve"> metric ton)</t>
  </si>
  <si>
    <t>Total or average</t>
  </si>
  <si>
    <r>
      <t>2</t>
    </r>
    <r>
      <rPr>
        <sz val="8"/>
        <color indexed="8"/>
        <rFont val="Times New Roman"/>
        <family val="1"/>
      </rPr>
      <t>Average value is based on unrounded data and is rounded to the nearest dollar.</t>
    </r>
  </si>
  <si>
    <r>
      <t>EXPANDED PERLITE SOLD OR USED BY PRODUCERS IN THE UNITED STATES, BY USE</t>
    </r>
    <r>
      <rPr>
        <vertAlign val="superscript"/>
        <sz val="8"/>
        <color indexed="8"/>
        <rFont val="Times New Roman"/>
        <family val="1"/>
      </rPr>
      <t>1</t>
    </r>
  </si>
  <si>
    <t>Use</t>
  </si>
  <si>
    <t>Concrete aggregate</t>
  </si>
  <si>
    <t>Fillers</t>
  </si>
  <si>
    <t>Filter aid</t>
  </si>
  <si>
    <t>High-temperature insulation</t>
  </si>
  <si>
    <t>Horticultural aggregate</t>
  </si>
  <si>
    <t>Low-temperature insulation</t>
  </si>
  <si>
    <t>Masonry- and cavity-fill insulation</t>
  </si>
  <si>
    <t>Plaster aggregate</t>
  </si>
  <si>
    <r>
      <t>3</t>
    </r>
    <r>
      <rPr>
        <sz val="8"/>
        <color indexed="8"/>
        <rFont val="Times New Roman"/>
        <family val="1"/>
      </rPr>
      <t>Includes acoustic ceiling panels, pipe insulation, roof insulation board, and unspecified formed products.</t>
    </r>
  </si>
  <si>
    <t>2014</t>
  </si>
  <si>
    <t>2015</t>
  </si>
  <si>
    <t>r</t>
  </si>
  <si>
    <r>
      <t>Mine production</t>
    </r>
    <r>
      <rPr>
        <vertAlign val="superscript"/>
        <sz val="8"/>
        <color indexed="8"/>
        <rFont val="Times New Roman"/>
        <family val="1"/>
      </rPr>
      <t>2</t>
    </r>
  </si>
  <si>
    <t>Processed crude:</t>
  </si>
  <si>
    <t>Sold:</t>
  </si>
  <si>
    <t>Used:</t>
  </si>
  <si>
    <t>Expanded:</t>
  </si>
  <si>
    <r>
      <t>SALIENT PERLITE STATISTICS</t>
    </r>
    <r>
      <rPr>
        <vertAlign val="superscript"/>
        <sz val="8"/>
        <color indexed="8"/>
        <rFont val="Times New Roman"/>
        <family val="1"/>
      </rPr>
      <t>1</t>
    </r>
  </si>
  <si>
    <t>2017</t>
  </si>
  <si>
    <t>W</t>
  </si>
  <si>
    <r>
      <t>Imports for consumption:</t>
    </r>
    <r>
      <rPr>
        <vertAlign val="superscript"/>
        <sz val="8"/>
        <color indexed="8"/>
        <rFont val="Times New Roman"/>
        <family val="1"/>
      </rPr>
      <t>3</t>
    </r>
  </si>
  <si>
    <r>
      <t>Exports:</t>
    </r>
    <r>
      <rPr>
        <vertAlign val="superscript"/>
        <sz val="8"/>
        <color indexed="8"/>
        <rFont val="Times New Roman"/>
        <family val="1"/>
      </rPr>
      <t>3</t>
    </r>
  </si>
  <si>
    <t>United States:</t>
  </si>
  <si>
    <r>
      <t>3</t>
    </r>
    <r>
      <rPr>
        <sz val="8"/>
        <color rgb="FF000000"/>
        <rFont val="Times New Roman"/>
        <family val="1"/>
      </rPr>
      <t>Source: U.S. Census Bureau adjusted by U.S. Geological Survey. Data are for “vermiculite, perlite and chlorites, unexpanded,” Harmonized Tariff schedule of the United States (HTS) code 2530.10.0000.</t>
    </r>
  </si>
  <si>
    <t>World production</t>
  </si>
  <si>
    <r>
      <rPr>
        <vertAlign val="superscript"/>
        <sz val="8"/>
        <rFont val="Times New Roman"/>
        <family val="1"/>
      </rPr>
      <t>r</t>
    </r>
    <r>
      <rPr>
        <sz val="8"/>
        <rFont val="Times New Roman"/>
        <family val="1"/>
      </rPr>
      <t>Revised.</t>
    </r>
  </si>
  <si>
    <t>2018</t>
  </si>
  <si>
    <r>
      <t>PERLITE: WORLD PRODUCTION, BY COUNTRY OR LOCALITY</t>
    </r>
    <r>
      <rPr>
        <vertAlign val="superscript"/>
        <sz val="8"/>
        <color theme="1"/>
        <rFont val="Times New Roman"/>
        <family val="1"/>
      </rPr>
      <t>1</t>
    </r>
  </si>
  <si>
    <t>(Metric Tons)</t>
  </si>
  <si>
    <r>
      <t>Country or locality</t>
    </r>
    <r>
      <rPr>
        <vertAlign val="superscript"/>
        <sz val="8"/>
        <color theme="1"/>
        <rFont val="Times New Roman"/>
        <family val="1"/>
      </rPr>
      <t>2</t>
    </r>
  </si>
  <si>
    <t>Argentina</t>
  </si>
  <si>
    <t>e</t>
  </si>
  <si>
    <t>Armenia</t>
  </si>
  <si>
    <r>
      <t>Australia</t>
    </r>
    <r>
      <rPr>
        <vertAlign val="superscript"/>
        <sz val="8"/>
        <color theme="1"/>
        <rFont val="Times New Roman"/>
        <family val="1"/>
      </rPr>
      <t>e</t>
    </r>
  </si>
  <si>
    <r>
      <t>Bulgaria</t>
    </r>
    <r>
      <rPr>
        <vertAlign val="superscript"/>
        <sz val="8"/>
        <color theme="1"/>
        <rFont val="Times New Roman"/>
        <family val="1"/>
      </rPr>
      <t>e</t>
    </r>
  </si>
  <si>
    <t>China</t>
  </si>
  <si>
    <r>
      <t>Hungary</t>
    </r>
    <r>
      <rPr>
        <vertAlign val="superscript"/>
        <sz val="8"/>
        <color theme="1"/>
        <rFont val="Times New Roman"/>
        <family val="1"/>
      </rPr>
      <t>3, 4</t>
    </r>
  </si>
  <si>
    <t>Iran</t>
  </si>
  <si>
    <r>
      <t>Mexico</t>
    </r>
    <r>
      <rPr>
        <vertAlign val="superscript"/>
        <sz val="8"/>
        <color theme="1"/>
        <rFont val="Times New Roman"/>
        <family val="1"/>
      </rPr>
      <t>3</t>
    </r>
  </si>
  <si>
    <r>
      <t>New Zealand</t>
    </r>
    <r>
      <rPr>
        <vertAlign val="superscript"/>
        <sz val="8"/>
        <color theme="1"/>
        <rFont val="Times New Roman"/>
        <family val="1"/>
      </rPr>
      <t>e</t>
    </r>
  </si>
  <si>
    <t>Philippines</t>
  </si>
  <si>
    <t>Slovakia</t>
  </si>
  <si>
    <t>South Africa</t>
  </si>
  <si>
    <t>Thailand</t>
  </si>
  <si>
    <r>
      <t>Turkey</t>
    </r>
    <r>
      <rPr>
        <vertAlign val="superscript"/>
        <sz val="8"/>
        <color theme="1"/>
        <rFont val="Times New Roman"/>
        <family val="1"/>
      </rPr>
      <t>3</t>
    </r>
  </si>
  <si>
    <r>
      <t>United States</t>
    </r>
    <r>
      <rPr>
        <vertAlign val="superscript"/>
        <sz val="8"/>
        <color theme="1"/>
        <rFont val="Times New Roman"/>
        <family val="1"/>
      </rPr>
      <t>5</t>
    </r>
  </si>
  <si>
    <r>
      <t>Zimbabwe</t>
    </r>
    <r>
      <rPr>
        <vertAlign val="superscript"/>
        <sz val="8"/>
        <color theme="1"/>
        <rFont val="Times New Roman"/>
        <family val="1"/>
      </rPr>
      <t>e</t>
    </r>
  </si>
  <si>
    <t>Total</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</si>
  <si>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t>
    </r>
  </si>
  <si>
    <r>
      <t>1</t>
    </r>
    <r>
      <rPr>
        <sz val="8"/>
        <color theme="1"/>
        <rFont val="Times New Roman"/>
        <family val="1"/>
      </rPr>
      <t>Table includes data available through August 22, 2019. All data are reported unless otherwise noted. Totals, U. S. data, and estimated data are rounded to no more than three significant digits; may not add to totals shown.</t>
    </r>
  </si>
  <si>
    <r>
      <t>3</t>
    </r>
    <r>
      <rPr>
        <sz val="8"/>
        <color theme="1"/>
        <rFont val="Times New Roman"/>
        <family val="1"/>
      </rPr>
      <t>Crude ore.</t>
    </r>
  </si>
  <si>
    <t>Greece, crude</t>
  </si>
  <si>
    <r>
      <t>2</t>
    </r>
    <r>
      <rPr>
        <sz val="8"/>
        <color theme="1"/>
        <rFont val="Times New Roman"/>
        <family val="1"/>
      </rPr>
      <t>In addition to the countries and (or) localities listed, Algeria, Cyprus, Georgia, Morocco, and Russia may have produced perlite, but available information was inadequate to make reliable estimates of output.</t>
    </r>
  </si>
  <si>
    <r>
      <t>4</t>
    </r>
    <r>
      <rPr>
        <sz val="8"/>
        <color theme="1"/>
        <rFont val="Times New Roman"/>
        <family val="1"/>
      </rPr>
      <t xml:space="preserve">Hungary reports perlite production in cubic meters, as follows: 2014—32,750; 2015—31,275; 2016—36,427; 2017—34,114; and 2018—34,000 (estimated). One cubic meter of perlite equals 1.159 metric tons. </t>
    </r>
  </si>
  <si>
    <r>
      <t>Formed products</t>
    </r>
    <r>
      <rPr>
        <vertAlign val="superscript"/>
        <sz val="8"/>
        <color indexed="8"/>
        <rFont val="Times New Roman"/>
        <family val="1"/>
      </rPr>
      <t>3</t>
    </r>
  </si>
  <si>
    <r>
      <t>Unspecified and other</t>
    </r>
    <r>
      <rPr>
        <vertAlign val="superscript"/>
        <sz val="8"/>
        <rFont val="Times New Roman"/>
        <family val="1"/>
      </rPr>
      <t>4, 5, 6</t>
    </r>
  </si>
  <si>
    <r>
      <rPr>
        <vertAlign val="superscript"/>
        <sz val="8"/>
        <rFont val="Times New Roman"/>
        <family val="1"/>
      </rPr>
      <t>5</t>
    </r>
    <r>
      <rPr>
        <sz val="8"/>
        <rFont val="Times New Roman"/>
        <family val="1"/>
      </rPr>
      <t>Estimated and reported data with specific use unknown.</t>
    </r>
  </si>
  <si>
    <r>
      <rPr>
        <vertAlign val="superscript"/>
        <sz val="8"/>
        <color theme="1"/>
        <rFont val="Times New Roman"/>
        <family val="1"/>
      </rPr>
      <t>6</t>
    </r>
    <r>
      <rPr>
        <sz val="8"/>
        <color theme="1"/>
        <rFont val="Times New Roman"/>
        <family val="1"/>
      </rPr>
      <t>Combined "Unspecified and Other" to avoid disclosing company proprietary data.</t>
    </r>
  </si>
  <si>
    <r>
      <t>Value</t>
    </r>
    <r>
      <rPr>
        <vertAlign val="superscript"/>
        <sz val="8"/>
        <color rgb="FF000000"/>
        <rFont val="Times New Roman"/>
        <family val="1"/>
      </rPr>
      <t>5</t>
    </r>
  </si>
  <si>
    <r>
      <rPr>
        <vertAlign val="superscript"/>
        <sz val="8"/>
        <color theme="1"/>
        <rFont val="Times New Roman"/>
        <family val="1"/>
      </rPr>
      <t>4</t>
    </r>
    <r>
      <rPr>
        <sz val="8"/>
        <color theme="1"/>
        <rFont val="Times New Roman"/>
        <family val="1"/>
      </rPr>
      <t xml:space="preserve">Customs value. </t>
    </r>
  </si>
  <si>
    <r>
      <t>5</t>
    </r>
    <r>
      <rPr>
        <sz val="8"/>
        <color theme="1"/>
        <rFont val="Times New Roman"/>
        <family val="1"/>
      </rPr>
      <t xml:space="preserve">Free alongside ship (f.a.s.) value. </t>
    </r>
  </si>
  <si>
    <r>
      <t>Value</t>
    </r>
    <r>
      <rPr>
        <vertAlign val="superscript"/>
        <sz val="8"/>
        <color rgb="FF000000"/>
        <rFont val="Times New Roman"/>
        <family val="1"/>
      </rPr>
      <t>4</t>
    </r>
  </si>
  <si>
    <t>TABLE 3</t>
  </si>
  <si>
    <r>
      <t>4</t>
    </r>
    <r>
      <rPr>
        <sz val="8"/>
        <color indexed="8"/>
        <rFont val="Times New Roman"/>
        <family val="1"/>
      </rPr>
      <t>Includes absorbents, laundries, paint texturizers, plaster aggregate, and other miscellaneous uses.</t>
    </r>
  </si>
  <si>
    <r>
      <rPr>
        <vertAlign val="superscript"/>
        <sz val="8"/>
        <color rgb="FF000000"/>
        <rFont val="Times New Roman"/>
        <family val="1"/>
      </rPr>
      <t>r</t>
    </r>
    <r>
      <rPr>
        <sz val="8"/>
        <color indexed="8"/>
        <rFont val="Times New Roman"/>
        <family val="1"/>
      </rPr>
      <t>Revised.  W Withheld to avoid disclosing company proprietary data.</t>
    </r>
  </si>
  <si>
    <r>
      <t>1</t>
    </r>
    <r>
      <rPr>
        <sz val="8"/>
        <color indexed="8"/>
        <rFont val="Times New Roman"/>
        <family val="1"/>
      </rPr>
      <t>Table includes data available through March 4, 2021. Data are rounded to no more than three significant digits; may not add to totals shown.</t>
    </r>
  </si>
  <si>
    <r>
      <t>5</t>
    </r>
    <r>
      <rPr>
        <sz val="8"/>
        <color theme="1"/>
        <rFont val="Times New Roman"/>
        <family val="1"/>
      </rPr>
      <t xml:space="preserve">Crude ore mined and stockpiled for processing.  </t>
    </r>
  </si>
  <si>
    <t>Advance Data Release of the</t>
  </si>
  <si>
    <t>2018 Annual Tables</t>
  </si>
  <si>
    <t>These tables are an advance data release of those to be incorporated in the USGS Minerals Yearbook 2018, v. I, Metals and Minerals. The full report (text and tables) will be released when publication layout is complete. Substantive changes to tables are not anticipated, but would be incorporated into the full report, which will replace these advance data release tables.</t>
  </si>
  <si>
    <t>Posted:  May 24,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</si>
</sst>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_(* #,##0_);_(* \(#,##0\);_(* &quot;-&quot;??_);_(@_)"/>
  </numFmts>
  <fonts count="19" x14ac:knownFonts="1">
    <font>
      <sz val="11"/>
      <color theme="1"/>
      <name val="Calibri"/>
      <family val="2"/>
      <scheme val="minor"/>
    </font>
    <font>
      <sz val="11"/>
      <color theme="1"/>
      <name val="Calibri"/>
      <family val="2"/>
      <scheme val="minor"/>
    </font>
    <font>
      <sz val="8"/>
      <color indexed="8"/>
      <name val="Times New Roman"/>
      <family val="1"/>
    </font>
    <font>
      <sz val="8"/>
      <name val="Times New Roman"/>
      <family val="1"/>
    </font>
    <font>
      <vertAlign val="superscript"/>
      <sz val="8"/>
      <color indexed="8"/>
      <name val="Times New Roman"/>
      <family val="1"/>
    </font>
    <font>
      <vertAlign val="superscript"/>
      <sz val="8"/>
      <name val="Times New Roman"/>
      <family val="1"/>
    </font>
    <font>
      <sz val="8"/>
      <color theme="1"/>
      <name val="Times New Roman"/>
      <family val="1"/>
    </font>
    <font>
      <vertAlign val="superscript"/>
      <sz val="8"/>
      <color theme="1"/>
      <name val="Times New Roman"/>
      <family val="1"/>
    </font>
    <font>
      <sz val="8"/>
      <color theme="1"/>
      <name val="Calibri"/>
      <family val="2"/>
      <scheme val="minor"/>
    </font>
    <font>
      <sz val="8"/>
      <color rgb="FFFF0000"/>
      <name val="Times New Roman"/>
      <family val="1"/>
    </font>
    <font>
      <vertAlign val="superscript"/>
      <sz val="8"/>
      <color rgb="FFFF0000"/>
      <name val="Times New Roman"/>
      <family val="1"/>
    </font>
    <font>
      <vertAlign val="superscript"/>
      <sz val="8"/>
      <color rgb="FF000000"/>
      <name val="Times New Roman"/>
      <family val="1"/>
    </font>
    <font>
      <sz val="8"/>
      <color rgb="FF000000"/>
      <name val="Times New Roman"/>
      <family val="1"/>
    </font>
    <font>
      <sz val="10"/>
      <color rgb="FF000000"/>
      <name val="Arial"/>
      <family val="2"/>
    </font>
    <font>
      <sz val="12"/>
      <color theme="1"/>
      <name val="Calibri"/>
      <family val="2"/>
      <scheme val="minor"/>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3">
    <fill>
      <patternFill patternType="none"/>
    </fill>
    <fill>
      <patternFill patternType="gray125"/>
    </fill>
    <fill>
      <patternFill patternType="solid">
        <fgColor rgb="FFFFFF99"/>
        <bgColor indexed="64"/>
      </patternFill>
    </fill>
  </fills>
  <borders count="21">
    <border>
      <left/>
      <right/>
      <top/>
      <bottom/>
      <diagonal/>
    </border>
    <border>
      <left/>
      <right/>
      <top style="hair">
        <color indexed="64"/>
      </top>
      <bottom style="hair">
        <color indexed="64"/>
      </bottom>
      <diagonal/>
    </border>
    <border>
      <left/>
      <right/>
      <top/>
      <bottom style="hair">
        <color indexed="64"/>
      </bottom>
      <diagonal/>
    </border>
    <border>
      <left/>
      <right/>
      <top style="hair">
        <color indexed="8"/>
      </top>
      <bottom style="hair">
        <color indexed="64"/>
      </bottom>
      <diagonal/>
    </border>
    <border>
      <left/>
      <right/>
      <top style="hair">
        <color auto="1"/>
      </top>
      <bottom style="hair">
        <color auto="1"/>
      </bottom>
      <diagonal/>
    </border>
    <border>
      <left/>
      <right/>
      <top style="hair">
        <color indexed="8"/>
      </top>
      <bottom/>
      <diagonal/>
    </border>
    <border>
      <left/>
      <right/>
      <top style="hair">
        <color indexed="8"/>
      </top>
      <bottom style="hair">
        <color indexed="8"/>
      </bottom>
      <diagonal/>
    </border>
    <border>
      <left/>
      <right/>
      <top style="hair">
        <color auto="1"/>
      </top>
      <bottom style="thin">
        <color auto="1"/>
      </bottom>
      <diagonal/>
    </border>
    <border>
      <left/>
      <right/>
      <top style="hair">
        <color auto="1"/>
      </top>
      <bottom/>
      <diagonal/>
    </border>
    <border>
      <left/>
      <right/>
      <top style="hair">
        <color auto="1"/>
      </top>
      <bottom style="hair">
        <color auto="1"/>
      </bottom>
      <diagonal/>
    </border>
    <border>
      <left/>
      <right/>
      <top/>
      <bottom style="hair">
        <color indexed="8"/>
      </bottom>
      <diagonal/>
    </border>
    <border>
      <left/>
      <right/>
      <top/>
      <bottom style="hair">
        <color auto="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0" fontId="13" fillId="0" borderId="0"/>
    <xf numFmtId="0" fontId="14" fillId="0" borderId="0"/>
    <xf numFmtId="43" fontId="14" fillId="0" borderId="0" applyFont="0" applyFill="0" applyBorder="0" applyAlignment="0" applyProtection="0"/>
    <xf numFmtId="0" fontId="1" fillId="0" borderId="0"/>
    <xf numFmtId="0" fontId="3" fillId="0" borderId="0"/>
  </cellStyleXfs>
  <cellXfs count="181">
    <xf numFmtId="0" fontId="0" fillId="0" borderId="0" xfId="0"/>
    <xf numFmtId="0" fontId="3" fillId="0" borderId="0" xfId="0" applyFont="1"/>
    <xf numFmtId="0" fontId="2" fillId="0" borderId="2" xfId="0" applyNumberFormat="1" applyFont="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3" fontId="6" fillId="0" borderId="0" xfId="1" applyNumberFormat="1" applyFont="1"/>
    <xf numFmtId="0" fontId="3" fillId="0" borderId="0" xfId="0" applyNumberFormat="1" applyFont="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0" xfId="0" applyFont="1" applyBorder="1"/>
    <xf numFmtId="0" fontId="6" fillId="0" borderId="0" xfId="0" applyFont="1"/>
    <xf numFmtId="0" fontId="6" fillId="0" borderId="0" xfId="0" applyFont="1" applyBorder="1"/>
    <xf numFmtId="0" fontId="2" fillId="0" borderId="0" xfId="0" applyNumberFormat="1" applyFont="1" applyBorder="1" applyAlignment="1" applyProtection="1">
      <alignment horizontal="left" vertical="center"/>
      <protection locked="0"/>
    </xf>
    <xf numFmtId="0" fontId="8" fillId="0" borderId="0" xfId="0" applyFont="1"/>
    <xf numFmtId="49" fontId="2" fillId="0" borderId="0"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3" fontId="4" fillId="0" borderId="0" xfId="0" applyNumberFormat="1" applyFont="1" applyFill="1" applyBorder="1" applyAlignment="1" applyProtection="1">
      <alignment horizontal="right" vertical="center"/>
      <protection locked="0"/>
    </xf>
    <xf numFmtId="3" fontId="4" fillId="0" borderId="0" xfId="0" applyNumberFormat="1" applyFont="1" applyFill="1" applyBorder="1" applyAlignment="1" applyProtection="1">
      <alignment horizontal="left" vertical="center"/>
      <protection locked="0"/>
    </xf>
    <xf numFmtId="3" fontId="2" fillId="0" borderId="0" xfId="0"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right" vertical="center"/>
      <protection locked="0"/>
    </xf>
    <xf numFmtId="1" fontId="2" fillId="0" borderId="0" xfId="0" applyNumberFormat="1" applyFont="1" applyFill="1" applyBorder="1" applyAlignment="1" applyProtection="1">
      <alignment horizontal="right" vertical="center"/>
      <protection locked="0"/>
    </xf>
    <xf numFmtId="0" fontId="4" fillId="0" borderId="0" xfId="0" applyNumberFormat="1" applyFont="1" applyFill="1" applyBorder="1" applyAlignment="1" applyProtection="1">
      <alignment horizontal="left" vertical="center"/>
      <protection locked="0"/>
    </xf>
    <xf numFmtId="0" fontId="3" fillId="0" borderId="0" xfId="0" applyFont="1" applyFill="1" applyBorder="1"/>
    <xf numFmtId="0" fontId="6" fillId="0" borderId="0" xfId="0" applyFont="1" applyFill="1" applyBorder="1"/>
    <xf numFmtId="0" fontId="2"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49" fontId="2" fillId="0" borderId="0" xfId="0" quotePrefix="1"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alignment horizontal="left" vertical="center"/>
      <protection locked="0"/>
    </xf>
    <xf numFmtId="0" fontId="5" fillId="0" borderId="0" xfId="0" applyFont="1" applyFill="1" applyBorder="1" applyAlignment="1">
      <alignment horizontal="left"/>
    </xf>
    <xf numFmtId="0" fontId="9" fillId="0" borderId="0" xfId="0" applyNumberFormat="1" applyFont="1" applyFill="1" applyBorder="1" applyAlignment="1" applyProtection="1">
      <alignment horizontal="left" vertical="center" indent="1"/>
      <protection locked="0"/>
    </xf>
    <xf numFmtId="0" fontId="2" fillId="0" borderId="0" xfId="0" applyNumberFormat="1" applyFont="1" applyFill="1" applyBorder="1" applyAlignment="1" applyProtection="1">
      <alignment horizontal="left" vertical="center" indent="2"/>
      <protection locked="0"/>
    </xf>
    <xf numFmtId="3" fontId="6" fillId="0" borderId="0" xfId="0" applyNumberFormat="1" applyFont="1" applyFill="1" applyBorder="1"/>
    <xf numFmtId="0" fontId="6" fillId="0" borderId="0" xfId="0" applyFont="1" applyFill="1" applyBorder="1" applyAlignment="1">
      <alignment horizontal="center"/>
    </xf>
    <xf numFmtId="0" fontId="2" fillId="0" borderId="0" xfId="0" applyNumberFormat="1" applyFont="1" applyFill="1" applyBorder="1" applyAlignment="1" applyProtection="1">
      <alignment horizontal="left" vertical="center" indent="3"/>
      <protection locked="0"/>
    </xf>
    <xf numFmtId="0" fontId="2" fillId="0" borderId="0" xfId="0" applyNumberFormat="1" applyFont="1" applyFill="1" applyBorder="1" applyAlignment="1" applyProtection="1">
      <alignment horizontal="left" vertical="center" indent="4"/>
      <protection locked="0"/>
    </xf>
    <xf numFmtId="0" fontId="2" fillId="0" borderId="0" xfId="0" applyNumberFormat="1" applyFont="1" applyFill="1" applyBorder="1" applyAlignment="1" applyProtection="1">
      <alignment horizontal="left" vertical="center" indent="1"/>
      <protection locked="0"/>
    </xf>
    <xf numFmtId="0" fontId="2" fillId="0" borderId="0" xfId="0" applyNumberFormat="1" applyFont="1" applyFill="1" applyBorder="1" applyAlignment="1" applyProtection="1">
      <alignment horizontal="left" vertical="center" wrapText="1"/>
      <protection locked="0"/>
    </xf>
    <xf numFmtId="0" fontId="9" fillId="0" borderId="0" xfId="0" applyNumberFormat="1" applyFont="1" applyFill="1" applyBorder="1" applyAlignment="1" applyProtection="1">
      <alignment horizontal="left" vertical="center" wrapText="1"/>
      <protection locked="0"/>
    </xf>
    <xf numFmtId="0" fontId="9" fillId="0" borderId="0" xfId="0" applyNumberFormat="1" applyFont="1" applyFill="1" applyBorder="1" applyAlignment="1" applyProtection="1">
      <alignment horizontal="right" vertical="center"/>
      <protection locked="0"/>
    </xf>
    <xf numFmtId="3" fontId="10" fillId="0" borderId="0" xfId="0" applyNumberFormat="1" applyFont="1" applyFill="1" applyBorder="1" applyAlignment="1" applyProtection="1">
      <alignment horizontal="left" vertical="center"/>
      <protection locked="0"/>
    </xf>
    <xf numFmtId="3" fontId="9" fillId="0" borderId="0" xfId="0" applyNumberFormat="1" applyFont="1" applyFill="1" applyBorder="1" applyAlignment="1" applyProtection="1">
      <alignment horizontal="right" vertical="center"/>
      <protection locked="0"/>
    </xf>
    <xf numFmtId="0" fontId="9" fillId="0" borderId="0" xfId="0" applyFont="1" applyFill="1" applyBorder="1"/>
    <xf numFmtId="0" fontId="2" fillId="0" borderId="0" xfId="0" applyNumberFormat="1" applyFont="1" applyFill="1" applyBorder="1" applyAlignment="1" applyProtection="1">
      <alignment vertical="center"/>
      <protection locked="0"/>
    </xf>
    <xf numFmtId="0" fontId="9"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10" fillId="0" borderId="0" xfId="0" applyNumberFormat="1" applyFont="1" applyFill="1" applyBorder="1" applyAlignment="1" applyProtection="1">
      <alignment vertical="center"/>
      <protection locked="0"/>
    </xf>
    <xf numFmtId="0" fontId="3" fillId="0" borderId="0" xfId="0" applyFont="1" applyFill="1"/>
    <xf numFmtId="0" fontId="6" fillId="0" borderId="0" xfId="0" applyFont="1" applyFill="1"/>
    <xf numFmtId="3" fontId="6" fillId="0" borderId="0" xfId="0" applyNumberFormat="1" applyFont="1" applyFill="1"/>
    <xf numFmtId="1" fontId="2" fillId="0" borderId="2" xfId="0" applyNumberFormat="1" applyFont="1" applyFill="1" applyBorder="1" applyAlignment="1" applyProtection="1">
      <alignment horizontal="right" vertical="center"/>
      <protection locked="0"/>
    </xf>
    <xf numFmtId="3" fontId="6" fillId="0" borderId="2" xfId="0" applyNumberFormat="1" applyFont="1" applyFill="1" applyBorder="1"/>
    <xf numFmtId="0" fontId="2" fillId="0" borderId="5" xfId="0" applyNumberFormat="1" applyFont="1" applyBorder="1" applyAlignment="1" applyProtection="1">
      <alignment horizontal="left" vertical="center"/>
      <protection locked="0"/>
    </xf>
    <xf numFmtId="49" fontId="4" fillId="0" borderId="5"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3" fillId="0" borderId="0" xfId="0" applyNumberFormat="1" applyFont="1" applyAlignment="1">
      <alignment horizontal="center" vertical="center"/>
    </xf>
    <xf numFmtId="49" fontId="2" fillId="0" borderId="6"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indent="1"/>
      <protection locked="0"/>
    </xf>
    <xf numFmtId="3" fontId="6" fillId="0" borderId="4" xfId="0" applyNumberFormat="1" applyFont="1" applyFill="1" applyBorder="1" applyAlignment="1">
      <alignment horizontal="right" vertical="center"/>
    </xf>
    <xf numFmtId="49" fontId="4" fillId="0" borderId="0" xfId="0" applyNumberFormat="1" applyFont="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5" fillId="0" borderId="0" xfId="0" applyNumberFormat="1" applyFont="1" applyAlignment="1">
      <alignment horizontal="left" vertical="center"/>
    </xf>
    <xf numFmtId="49" fontId="7" fillId="0" borderId="0" xfId="0" applyNumberFormat="1" applyFont="1" applyFill="1" applyAlignment="1">
      <alignment horizontal="left" vertical="center"/>
    </xf>
    <xf numFmtId="49" fontId="7" fillId="0" borderId="4" xfId="0" applyNumberFormat="1" applyFont="1" applyFill="1" applyBorder="1" applyAlignment="1">
      <alignment horizontal="left" vertical="center"/>
    </xf>
    <xf numFmtId="49" fontId="4" fillId="0" borderId="2"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49" fontId="7" fillId="0" borderId="0" xfId="0" applyNumberFormat="1" applyFont="1" applyAlignment="1">
      <alignment horizontal="left" vertical="center"/>
    </xf>
    <xf numFmtId="49" fontId="5" fillId="0" borderId="0" xfId="0" applyNumberFormat="1" applyFont="1" applyFill="1" applyAlignment="1">
      <alignment horizontal="left" vertical="center"/>
    </xf>
    <xf numFmtId="49" fontId="7" fillId="0" borderId="2" xfId="0" applyNumberFormat="1" applyFont="1" applyFill="1" applyBorder="1" applyAlignment="1">
      <alignment horizontal="left" vertical="center"/>
    </xf>
    <xf numFmtId="3" fontId="2" fillId="0" borderId="2" xfId="0" applyNumberFormat="1" applyFont="1" applyFill="1" applyBorder="1" applyAlignment="1" applyProtection="1">
      <alignment horizontal="right" vertical="center"/>
      <protection locked="0"/>
    </xf>
    <xf numFmtId="0" fontId="3" fillId="0" borderId="2" xfId="0" applyFont="1" applyBorder="1"/>
    <xf numFmtId="0" fontId="3" fillId="0" borderId="7" xfId="0" applyFont="1" applyBorder="1"/>
    <xf numFmtId="49" fontId="7" fillId="0" borderId="9" xfId="0" applyNumberFormat="1" applyFont="1" applyBorder="1" applyAlignment="1">
      <alignment horizontal="left" vertical="center"/>
    </xf>
    <xf numFmtId="49" fontId="2" fillId="0" borderId="9" xfId="0" quotePrefix="1" applyNumberFormat="1" applyFont="1" applyBorder="1" applyAlignment="1" applyProtection="1">
      <alignment horizontal="right" vertical="center"/>
      <protection locked="0"/>
    </xf>
    <xf numFmtId="0" fontId="3" fillId="0" borderId="9" xfId="0" applyFont="1" applyBorder="1"/>
    <xf numFmtId="49" fontId="2" fillId="0" borderId="11"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49" fontId="3" fillId="0" borderId="1" xfId="0" applyNumberFormat="1" applyFont="1" applyBorder="1" applyAlignment="1">
      <alignment horizontal="left" vertical="center"/>
    </xf>
    <xf numFmtId="49" fontId="2" fillId="0" borderId="1" xfId="0" applyNumberFormat="1" applyFont="1" applyBorder="1" applyAlignment="1" applyProtection="1">
      <alignment horizontal="left" vertical="center"/>
      <protection locked="0"/>
    </xf>
    <xf numFmtId="49" fontId="2" fillId="0" borderId="2" xfId="0" applyNumberFormat="1"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left" vertical="center" indent="1"/>
      <protection locked="0"/>
    </xf>
    <xf numFmtId="49" fontId="2" fillId="0" borderId="1" xfId="0" applyNumberFormat="1" applyFont="1" applyFill="1" applyBorder="1" applyAlignment="1" applyProtection="1">
      <alignment horizontal="left" vertical="center" indent="2"/>
      <protection locked="0"/>
    </xf>
    <xf numFmtId="49" fontId="2" fillId="0" borderId="1" xfId="0" applyNumberFormat="1" applyFont="1" applyFill="1" applyBorder="1" applyAlignment="1" applyProtection="1">
      <alignment horizontal="left" vertical="center" indent="3"/>
      <protection locked="0"/>
    </xf>
    <xf numFmtId="49" fontId="2" fillId="0" borderId="2"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right" vertical="center"/>
      <protection locked="0"/>
    </xf>
    <xf numFmtId="49" fontId="2" fillId="0" borderId="9" xfId="0" applyNumberFormat="1" applyFont="1" applyFill="1" applyBorder="1" applyAlignment="1" applyProtection="1">
      <alignment horizontal="right" vertical="center"/>
      <protection locked="0"/>
    </xf>
    <xf numFmtId="49" fontId="6" fillId="0" borderId="0" xfId="0" applyNumberFormat="1" applyFont="1" applyBorder="1" applyAlignment="1">
      <alignment horizontal="right" vertical="center"/>
    </xf>
    <xf numFmtId="49" fontId="6" fillId="0" borderId="0" xfId="0" applyNumberFormat="1" applyFont="1" applyAlignment="1">
      <alignment horizontal="right" vertical="center"/>
    </xf>
    <xf numFmtId="49" fontId="7" fillId="0" borderId="0" xfId="0" applyNumberFormat="1" applyFont="1" applyFill="1" applyBorder="1" applyAlignment="1">
      <alignment horizontal="left" vertical="center"/>
    </xf>
    <xf numFmtId="3" fontId="6" fillId="0" borderId="0" xfId="0" applyNumberFormat="1" applyFont="1" applyAlignment="1">
      <alignment horizontal="right" vertical="center"/>
    </xf>
    <xf numFmtId="164" fontId="6" fillId="0" borderId="0" xfId="0" applyNumberFormat="1" applyFont="1"/>
    <xf numFmtId="49" fontId="3" fillId="0" borderId="11" xfId="0" applyNumberFormat="1" applyFont="1" applyBorder="1" applyAlignment="1">
      <alignment horizontal="left" vertical="center"/>
    </xf>
    <xf numFmtId="49" fontId="2" fillId="0" borderId="11" xfId="0" applyNumberFormat="1" applyFont="1" applyBorder="1" applyAlignment="1" applyProtection="1">
      <alignment horizontal="left" vertical="center"/>
      <protection locked="0"/>
    </xf>
    <xf numFmtId="0" fontId="3" fillId="0" borderId="8" xfId="0" applyFont="1" applyBorder="1"/>
    <xf numFmtId="49" fontId="2" fillId="0" borderId="2" xfId="0" applyNumberFormat="1" applyFont="1" applyFill="1" applyBorder="1" applyAlignment="1" applyProtection="1">
      <alignment horizontal="left" vertical="center" indent="1"/>
      <protection locked="0"/>
    </xf>
    <xf numFmtId="49" fontId="2" fillId="0" borderId="1" xfId="0" applyNumberFormat="1" applyFont="1" applyFill="1" applyBorder="1" applyAlignment="1" applyProtection="1">
      <alignment horizontal="left" vertical="center" indent="4"/>
      <protection locked="0"/>
    </xf>
    <xf numFmtId="49" fontId="2" fillId="0" borderId="0" xfId="0" applyNumberFormat="1" applyFont="1" applyAlignment="1" applyProtection="1">
      <alignment horizontal="center" vertical="center"/>
      <protection locked="0"/>
    </xf>
    <xf numFmtId="49" fontId="2" fillId="0" borderId="0"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164" fontId="6" fillId="0" borderId="0" xfId="0" applyNumberFormat="1" applyFont="1" applyAlignment="1">
      <alignment horizontal="right" vertical="center"/>
    </xf>
    <xf numFmtId="49" fontId="2" fillId="0" borderId="5"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left" vertical="center"/>
      <protection locked="0"/>
    </xf>
    <xf numFmtId="3" fontId="6" fillId="0" borderId="9" xfId="0" applyNumberFormat="1" applyFont="1" applyBorder="1" applyAlignment="1">
      <alignment horizontal="right" vertical="center"/>
    </xf>
    <xf numFmtId="0" fontId="6" fillId="0" borderId="0" xfId="0" applyFont="1" applyAlignment="1">
      <alignment wrapText="1"/>
    </xf>
    <xf numFmtId="0" fontId="4" fillId="0" borderId="0" xfId="0" applyNumberFormat="1" applyFont="1" applyFill="1" applyBorder="1" applyAlignment="1" applyProtection="1">
      <alignment vertical="center" wrapText="1"/>
      <protection locked="0"/>
    </xf>
    <xf numFmtId="0" fontId="3" fillId="0" borderId="0" xfId="0" applyFont="1" applyFill="1" applyBorder="1" applyAlignment="1">
      <alignment wrapText="1"/>
    </xf>
    <xf numFmtId="0" fontId="6" fillId="0" borderId="0" xfId="0" applyFont="1" applyFill="1" applyBorder="1" applyAlignment="1">
      <alignment wrapText="1"/>
    </xf>
    <xf numFmtId="49" fontId="4" fillId="0" borderId="0" xfId="0" applyNumberFormat="1" applyFont="1" applyBorder="1" applyAlignment="1" applyProtection="1">
      <alignment horizontal="left" vertical="center"/>
      <protection locked="0"/>
    </xf>
    <xf numFmtId="49" fontId="2" fillId="0" borderId="0" xfId="0" quotePrefix="1" applyNumberFormat="1" applyFont="1" applyBorder="1" applyAlignment="1" applyProtection="1">
      <alignment horizontal="right" vertical="center"/>
      <protection locked="0"/>
    </xf>
    <xf numFmtId="49" fontId="4" fillId="0" borderId="0" xfId="0" quotePrefix="1" applyNumberFormat="1" applyFont="1" applyBorder="1" applyAlignment="1" applyProtection="1">
      <alignment horizontal="left" vertical="center"/>
      <protection locked="0"/>
    </xf>
    <xf numFmtId="49" fontId="7" fillId="0" borderId="0" xfId="0" applyNumberFormat="1" applyFont="1" applyBorder="1" applyAlignment="1">
      <alignment horizontal="left" vertical="center"/>
    </xf>
    <xf numFmtId="49" fontId="4" fillId="0" borderId="9" xfId="0" quotePrefix="1" applyNumberFormat="1" applyFont="1" applyBorder="1" applyAlignment="1" applyProtection="1">
      <alignment horizontal="left" vertical="center"/>
      <protection locked="0"/>
    </xf>
    <xf numFmtId="3" fontId="2" fillId="0" borderId="12" xfId="0" applyNumberFormat="1" applyFont="1" applyFill="1" applyBorder="1" applyAlignment="1" applyProtection="1">
      <alignment horizontal="right" vertical="center"/>
      <protection locked="0"/>
    </xf>
    <xf numFmtId="49" fontId="4" fillId="0" borderId="12" xfId="0" applyNumberFormat="1" applyFont="1" applyFill="1" applyBorder="1" applyAlignment="1" applyProtection="1">
      <alignment horizontal="left" vertical="center"/>
      <protection locked="0"/>
    </xf>
    <xf numFmtId="49" fontId="7" fillId="0" borderId="12" xfId="0" applyNumberFormat="1" applyFont="1" applyFill="1" applyBorder="1" applyAlignment="1">
      <alignment horizontal="left" vertical="center"/>
    </xf>
    <xf numFmtId="0" fontId="6" fillId="0" borderId="12" xfId="0" applyFont="1" applyFill="1" applyBorder="1"/>
    <xf numFmtId="49" fontId="4" fillId="0" borderId="9" xfId="0" applyNumberFormat="1" applyFont="1" applyBorder="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4" fillId="0" borderId="0"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49" fontId="6" fillId="0" borderId="9" xfId="4" applyNumberFormat="1" applyFont="1" applyBorder="1" applyAlignment="1">
      <alignment horizontal="right" vertical="center"/>
    </xf>
    <xf numFmtId="3" fontId="6" fillId="0" borderId="0" xfId="4" applyNumberFormat="1" applyFont="1" applyAlignment="1">
      <alignment horizontal="right" vertical="center"/>
    </xf>
    <xf numFmtId="3" fontId="6" fillId="0" borderId="11" xfId="4" applyNumberFormat="1" applyFont="1" applyBorder="1" applyAlignment="1">
      <alignment horizontal="right" vertical="center"/>
    </xf>
    <xf numFmtId="165" fontId="6" fillId="0" borderId="0" xfId="4" applyNumberFormat="1" applyFont="1" applyAlignment="1">
      <alignment horizontal="right" vertical="center"/>
    </xf>
    <xf numFmtId="3" fontId="2" fillId="0" borderId="11" xfId="0" applyNumberFormat="1" applyFont="1" applyFill="1" applyBorder="1" applyAlignment="1" applyProtection="1">
      <alignment horizontal="right" vertical="center"/>
      <protection locked="0"/>
    </xf>
    <xf numFmtId="0" fontId="6" fillId="0" borderId="0" xfId="3" applyFont="1" applyAlignment="1">
      <alignment vertical="center"/>
    </xf>
    <xf numFmtId="0" fontId="6" fillId="0" borderId="0" xfId="3" applyFont="1" applyAlignment="1">
      <alignment horizontal="left" vertical="center"/>
    </xf>
    <xf numFmtId="0" fontId="6" fillId="0" borderId="0" xfId="3" applyFont="1" applyAlignment="1">
      <alignment horizontal="left" vertical="center" wrapText="1"/>
    </xf>
    <xf numFmtId="49" fontId="6" fillId="0" borderId="9" xfId="3" applyNumberFormat="1" applyFont="1" applyBorder="1" applyAlignment="1">
      <alignment horizontal="center" vertical="center"/>
    </xf>
    <xf numFmtId="49" fontId="6" fillId="0" borderId="9" xfId="3" applyNumberFormat="1" applyFont="1" applyBorder="1" applyAlignment="1">
      <alignment vertical="center"/>
    </xf>
    <xf numFmtId="49" fontId="7" fillId="0" borderId="9" xfId="3" applyNumberFormat="1" applyFont="1" applyBorder="1" applyAlignment="1">
      <alignment horizontal="left" vertical="center"/>
    </xf>
    <xf numFmtId="49" fontId="6" fillId="0" borderId="11" xfId="3" applyNumberFormat="1" applyFont="1" applyBorder="1" applyAlignment="1">
      <alignment horizontal="left" vertical="center"/>
    </xf>
    <xf numFmtId="49" fontId="6" fillId="0" borderId="9" xfId="3" applyNumberFormat="1" applyFont="1" applyBorder="1" applyAlignment="1">
      <alignment horizontal="left" vertical="center"/>
    </xf>
    <xf numFmtId="49" fontId="7" fillId="0" borderId="11" xfId="3" applyNumberFormat="1" applyFont="1" applyBorder="1" applyAlignment="1">
      <alignment horizontal="left" vertical="center"/>
    </xf>
    <xf numFmtId="49" fontId="6" fillId="0" borderId="9" xfId="3" applyNumberFormat="1" applyFont="1" applyBorder="1" applyAlignment="1">
      <alignment horizontal="left" vertical="center" indent="1"/>
    </xf>
    <xf numFmtId="3" fontId="2" fillId="0" borderId="0" xfId="0" applyNumberFormat="1" applyFont="1" applyFill="1" applyAlignment="1" applyProtection="1">
      <alignment horizontal="right" vertical="center"/>
      <protection locked="0"/>
    </xf>
    <xf numFmtId="49" fontId="7" fillId="0" borderId="0" xfId="0" applyNumberFormat="1" applyFont="1" applyAlignment="1">
      <alignment horizontal="left" vertical="center"/>
    </xf>
    <xf numFmtId="49" fontId="7" fillId="0" borderId="0" xfId="3" applyNumberFormat="1" applyFont="1" applyAlignment="1">
      <alignment horizontal="left" vertical="center"/>
    </xf>
    <xf numFmtId="49" fontId="2" fillId="0" borderId="0" xfId="0" applyNumberFormat="1" applyFont="1" applyAlignment="1" applyProtection="1">
      <alignment horizontal="center" vertical="center"/>
      <protection locked="0"/>
    </xf>
    <xf numFmtId="49" fontId="0" fillId="0" borderId="0" xfId="0" applyNumberFormat="1" applyAlignment="1">
      <alignment horizontal="center" vertical="center"/>
    </xf>
    <xf numFmtId="49" fontId="3" fillId="0" borderId="8" xfId="0" applyNumberFormat="1" applyFont="1" applyFill="1" applyBorder="1" applyAlignment="1" applyProtection="1">
      <alignment horizontal="left" vertical="center"/>
      <protection locked="0"/>
    </xf>
    <xf numFmtId="49" fontId="0" fillId="0" borderId="8" xfId="0" applyNumberFormat="1" applyBorder="1" applyAlignment="1">
      <alignment horizontal="left" vertical="center"/>
    </xf>
    <xf numFmtId="49" fontId="3" fillId="0" borderId="11" xfId="0" applyNumberFormat="1" applyFont="1" applyBorder="1" applyAlignment="1">
      <alignment horizontal="center"/>
    </xf>
    <xf numFmtId="49" fontId="6" fillId="0" borderId="0" xfId="0" applyNumberFormat="1" applyFont="1" applyAlignment="1">
      <alignment horizontal="left" vertical="center"/>
    </xf>
    <xf numFmtId="49" fontId="0" fillId="0" borderId="0" xfId="0" applyNumberFormat="1" applyAlignment="1">
      <alignment horizontal="left" vertical="center"/>
    </xf>
    <xf numFmtId="49" fontId="7" fillId="0" borderId="0" xfId="0" applyNumberFormat="1" applyFont="1" applyAlignment="1">
      <alignment horizontal="left" vertical="center"/>
    </xf>
    <xf numFmtId="49" fontId="4" fillId="0" borderId="0" xfId="0" applyNumberFormat="1" applyFont="1" applyAlignment="1" applyProtection="1">
      <alignment horizontal="left" vertical="center"/>
      <protection locked="0"/>
    </xf>
    <xf numFmtId="49" fontId="11" fillId="0" borderId="0" xfId="0" applyNumberFormat="1" applyFont="1" applyAlignment="1">
      <alignment horizontal="left" vertical="center" wrapText="1"/>
    </xf>
    <xf numFmtId="49" fontId="0" fillId="0" borderId="0" xfId="0" applyNumberFormat="1" applyAlignment="1">
      <alignment horizontal="left" vertical="center" wrapText="1"/>
    </xf>
    <xf numFmtId="49" fontId="2" fillId="0" borderId="6" xfId="0" quotePrefix="1"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0" fontId="0" fillId="0" borderId="0" xfId="0" applyAlignment="1">
      <alignment horizontal="center" vertical="center"/>
    </xf>
    <xf numFmtId="49" fontId="2" fillId="0" borderId="0" xfId="0" applyNumberFormat="1" applyFont="1" applyBorder="1" applyAlignment="1" applyProtection="1">
      <alignment horizontal="left" vertical="center"/>
      <protection locked="0"/>
    </xf>
    <xf numFmtId="49" fontId="2" fillId="0" borderId="10" xfId="0" applyNumberFormat="1" applyFont="1" applyBorder="1" applyAlignment="1" applyProtection="1">
      <alignment horizontal="center" vertical="center"/>
      <protection locked="0"/>
    </xf>
    <xf numFmtId="49" fontId="3" fillId="0" borderId="0" xfId="0" applyNumberFormat="1" applyFont="1" applyAlignment="1">
      <alignment horizontal="left" vertical="center"/>
    </xf>
    <xf numFmtId="0" fontId="0" fillId="0" borderId="0" xfId="0" applyAlignment="1">
      <alignment horizontal="left" vertical="center"/>
    </xf>
    <xf numFmtId="49" fontId="4" fillId="0" borderId="0" xfId="0" applyNumberFormat="1" applyFont="1" applyBorder="1" applyAlignment="1" applyProtection="1">
      <alignment horizontal="left" vertical="center"/>
      <protection locked="0"/>
    </xf>
    <xf numFmtId="49" fontId="7" fillId="0" borderId="0" xfId="3" applyNumberFormat="1" applyFont="1" applyAlignment="1">
      <alignment horizontal="left" vertical="center" wrapText="1"/>
    </xf>
    <xf numFmtId="49" fontId="7" fillId="0" borderId="0" xfId="3" applyNumberFormat="1" applyFont="1" applyAlignment="1">
      <alignment horizontal="left" vertical="center"/>
    </xf>
    <xf numFmtId="49" fontId="7" fillId="0" borderId="8" xfId="3" applyNumberFormat="1" applyFont="1" applyBorder="1" applyAlignment="1">
      <alignment horizontal="left" vertical="center"/>
    </xf>
    <xf numFmtId="49" fontId="6" fillId="0" borderId="0" xfId="3" applyNumberFormat="1" applyFont="1" applyAlignment="1">
      <alignment horizontal="center" vertical="center"/>
    </xf>
    <xf numFmtId="49" fontId="6" fillId="0" borderId="0" xfId="3" applyNumberFormat="1" applyFont="1" applyAlignment="1">
      <alignment horizontal="right" vertical="center"/>
    </xf>
    <xf numFmtId="49" fontId="6" fillId="0" borderId="11" xfId="3" applyNumberFormat="1" applyFont="1" applyBorder="1" applyAlignment="1">
      <alignment horizontal="center" vertical="center"/>
    </xf>
    <xf numFmtId="0" fontId="1" fillId="0" borderId="0" xfId="5"/>
    <xf numFmtId="0" fontId="15" fillId="2" borderId="13" xfId="6" applyFont="1" applyFill="1" applyBorder="1" applyAlignment="1">
      <alignment horizontal="centerContinuous"/>
    </xf>
    <xf numFmtId="0" fontId="1" fillId="2" borderId="14" xfId="5" applyFill="1" applyBorder="1" applyAlignment="1">
      <alignment horizontal="centerContinuous"/>
    </xf>
    <xf numFmtId="0" fontId="1" fillId="2" borderId="15" xfId="5" applyFill="1" applyBorder="1" applyAlignment="1">
      <alignment horizontal="centerContinuous"/>
    </xf>
    <xf numFmtId="0" fontId="16" fillId="2" borderId="16" xfId="6" applyFont="1" applyFill="1" applyBorder="1" applyAlignment="1">
      <alignment horizontal="centerContinuous"/>
    </xf>
    <xf numFmtId="0" fontId="1" fillId="2" borderId="0" xfId="5" applyFill="1" applyAlignment="1">
      <alignment horizontal="centerContinuous"/>
    </xf>
    <xf numFmtId="0" fontId="1" fillId="2" borderId="17" xfId="5" applyFill="1" applyBorder="1" applyAlignment="1">
      <alignment horizontal="centerContinuous"/>
    </xf>
    <xf numFmtId="0" fontId="17" fillId="2" borderId="16" xfId="5" applyFont="1" applyFill="1" applyBorder="1" applyAlignment="1">
      <alignment horizontal="centerContinuous" vertical="center" wrapText="1" readingOrder="1"/>
    </xf>
    <xf numFmtId="0" fontId="1" fillId="2" borderId="0" xfId="5" applyFill="1" applyAlignment="1">
      <alignment horizontal="centerContinuous" wrapText="1"/>
    </xf>
    <xf numFmtId="0" fontId="1" fillId="2" borderId="17" xfId="5" applyFill="1" applyBorder="1" applyAlignment="1">
      <alignment horizontal="centerContinuous" wrapText="1"/>
    </xf>
    <xf numFmtId="0" fontId="18" fillId="2" borderId="16" xfId="5" applyFont="1" applyFill="1" applyBorder="1" applyAlignment="1">
      <alignment horizontal="centerContinuous" vertical="center" readingOrder="1"/>
    </xf>
    <xf numFmtId="0" fontId="17" fillId="2" borderId="18" xfId="5" applyFont="1" applyFill="1" applyBorder="1" applyAlignment="1">
      <alignment horizontal="centerContinuous" vertical="center" readingOrder="1"/>
    </xf>
    <xf numFmtId="0" fontId="1" fillId="2" borderId="19" xfId="5" applyFill="1" applyBorder="1" applyAlignment="1">
      <alignment horizontal="centerContinuous"/>
    </xf>
    <xf numFmtId="0" fontId="1" fillId="2" borderId="20" xfId="5" applyFill="1" applyBorder="1" applyAlignment="1">
      <alignment horizontal="centerContinuous"/>
    </xf>
  </cellXfs>
  <cellStyles count="7">
    <cellStyle name="Comma 2" xfId="4" xr:uid="{04DC322C-B9AC-40B8-B9C3-05F3AE643A6E}"/>
    <cellStyle name="Normal" xfId="0" builtinId="0"/>
    <cellStyle name="Normal 2" xfId="2" xr:uid="{00000000-0005-0000-0000-000001000000}"/>
    <cellStyle name="Normal 2 2" xfId="6" xr:uid="{DBB592C0-8114-4850-B04C-17131CCC7730}"/>
    <cellStyle name="Normal 3" xfId="1" xr:uid="{00000000-0005-0000-0000-000002000000}"/>
    <cellStyle name="Normal 4" xfId="3" xr:uid="{8BA04C03-69F1-4B66-B313-1AD4FAF38389}"/>
    <cellStyle name="Normal 4 2" xfId="5" xr:uid="{4B264CD0-1F11-4B8A-9472-73CBBC429C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213484</xdr:colOff>
      <xdr:row>2</xdr:row>
      <xdr:rowOff>160175</xdr:rowOff>
    </xdr:to>
    <xdr:pic>
      <xdr:nvPicPr>
        <xdr:cNvPr id="2" name="Picture 1" title="USGS logo">
          <a:extLst>
            <a:ext uri="{FF2B5EF4-FFF2-40B4-BE49-F238E27FC236}">
              <a16:creationId xmlns:a16="http://schemas.microsoft.com/office/drawing/2014/main" id="{10645D7C-66BE-4243-9DF9-C6607303DAB3}"/>
            </a:ext>
          </a:extLst>
        </xdr:cNvPr>
        <xdr:cNvPicPr>
          <a:picLocks noChangeAspect="1"/>
        </xdr:cNvPicPr>
      </xdr:nvPicPr>
      <xdr:blipFill>
        <a:blip xmlns:r="http://schemas.openxmlformats.org/officeDocument/2006/relationships" r:embed="rId1"/>
        <a:stretch>
          <a:fillRect/>
        </a:stretch>
      </xdr:blipFill>
      <xdr:spPr>
        <a:xfrm>
          <a:off x="0" y="0"/>
          <a:ext cx="14326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1F0FD-A9B1-4301-830A-C2CCCEB78D04}">
  <sheetPr>
    <tabColor theme="0"/>
  </sheetPr>
  <dimension ref="A4:L9"/>
  <sheetViews>
    <sheetView showGridLines="0" tabSelected="1" topLeftCell="A4" workbookViewId="0">
      <selection activeCell="A8" sqref="A8"/>
    </sheetView>
  </sheetViews>
  <sheetFormatPr defaultColWidth="9.140625" defaultRowHeight="15" x14ac:dyDescent="0.25"/>
  <cols>
    <col min="1" max="16384" width="9.140625" style="167"/>
  </cols>
  <sheetData>
    <row r="4" spans="1:12" ht="15.75" thickBot="1" x14ac:dyDescent="0.3"/>
    <row r="5" spans="1:12" ht="42.75" customHeight="1" x14ac:dyDescent="0.4">
      <c r="A5" s="168" t="s">
        <v>89</v>
      </c>
      <c r="B5" s="169"/>
      <c r="C5" s="169"/>
      <c r="D5" s="169"/>
      <c r="E5" s="169"/>
      <c r="F5" s="169"/>
      <c r="G5" s="169"/>
      <c r="H5" s="169"/>
      <c r="I5" s="169"/>
      <c r="J5" s="169"/>
      <c r="K5" s="169"/>
      <c r="L5" s="170"/>
    </row>
    <row r="6" spans="1:12" ht="48" customHeight="1" x14ac:dyDescent="0.6">
      <c r="A6" s="171" t="s">
        <v>90</v>
      </c>
      <c r="B6" s="172"/>
      <c r="C6" s="172"/>
      <c r="D6" s="172"/>
      <c r="E6" s="172"/>
      <c r="F6" s="172"/>
      <c r="G6" s="172"/>
      <c r="H6" s="172"/>
      <c r="I6" s="172"/>
      <c r="J6" s="172"/>
      <c r="K6" s="172"/>
      <c r="L6" s="173"/>
    </row>
    <row r="7" spans="1:12" ht="172.5" customHeight="1" x14ac:dyDescent="0.25">
      <c r="A7" s="174" t="s">
        <v>91</v>
      </c>
      <c r="B7" s="175"/>
      <c r="C7" s="175"/>
      <c r="D7" s="175"/>
      <c r="E7" s="175"/>
      <c r="F7" s="175"/>
      <c r="G7" s="175"/>
      <c r="H7" s="175"/>
      <c r="I7" s="175"/>
      <c r="J7" s="175"/>
      <c r="K7" s="175"/>
      <c r="L7" s="176"/>
    </row>
    <row r="8" spans="1:12" ht="54.75" customHeight="1" x14ac:dyDescent="0.25">
      <c r="A8" s="177" t="s">
        <v>92</v>
      </c>
      <c r="B8" s="172"/>
      <c r="C8" s="172"/>
      <c r="D8" s="172"/>
      <c r="E8" s="172"/>
      <c r="F8" s="172"/>
      <c r="G8" s="172"/>
      <c r="H8" s="172"/>
      <c r="I8" s="172"/>
      <c r="J8" s="172"/>
      <c r="K8" s="172"/>
      <c r="L8" s="173"/>
    </row>
    <row r="9" spans="1:12" ht="24" thickBot="1" x14ac:dyDescent="0.3">
      <c r="A9" s="178"/>
      <c r="B9" s="179"/>
      <c r="C9" s="179"/>
      <c r="D9" s="179"/>
      <c r="E9" s="179"/>
      <c r="F9" s="179"/>
      <c r="G9" s="179"/>
      <c r="H9" s="179"/>
      <c r="I9" s="179"/>
      <c r="J9" s="179"/>
      <c r="K9" s="179"/>
      <c r="L9" s="18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P50"/>
  <sheetViews>
    <sheetView zoomScaleNormal="100" workbookViewId="0">
      <selection activeCell="S6" sqref="S6"/>
    </sheetView>
  </sheetViews>
  <sheetFormatPr defaultColWidth="8.85546875" defaultRowHeight="11.25" x14ac:dyDescent="0.2"/>
  <cols>
    <col min="1" max="1" width="35.7109375" style="9" customWidth="1"/>
    <col min="2" max="2" width="13.28515625" style="9" bestFit="1" customWidth="1"/>
    <col min="3" max="3" width="1.7109375" style="66" customWidth="1"/>
    <col min="4" max="4" width="6.5703125" style="9" bestFit="1" customWidth="1"/>
    <col min="5" max="5" width="1.7109375" style="66" customWidth="1"/>
    <col min="6" max="6" width="6.5703125" style="9" bestFit="1" customWidth="1"/>
    <col min="7" max="7" width="1.7109375" style="66" customWidth="1"/>
    <col min="8" max="8" width="6.5703125" style="9" bestFit="1" customWidth="1"/>
    <col min="9" max="9" width="1.7109375" style="66" customWidth="1"/>
    <col min="10" max="10" width="6.5703125" style="9" customWidth="1"/>
    <col min="11" max="11" width="1.7109375" style="66" customWidth="1"/>
    <col min="12" max="12" width="6.5703125" style="9" customWidth="1"/>
    <col min="13" max="15" width="9.140625" style="1" hidden="1" customWidth="1"/>
    <col min="16" max="17" width="8.85546875" style="9"/>
    <col min="18" max="172" width="8.85546875" style="22"/>
    <col min="173" max="16384" width="8.85546875" style="9"/>
  </cols>
  <sheetData>
    <row r="1" spans="1:33" ht="11.25" customHeight="1" x14ac:dyDescent="0.2">
      <c r="A1" s="141" t="s">
        <v>0</v>
      </c>
      <c r="B1" s="142"/>
      <c r="C1" s="142"/>
      <c r="D1" s="142"/>
      <c r="E1" s="142"/>
      <c r="F1" s="142"/>
      <c r="G1" s="142"/>
      <c r="H1" s="142"/>
      <c r="I1" s="142"/>
      <c r="J1" s="142"/>
      <c r="K1" s="142"/>
      <c r="L1" s="142"/>
      <c r="M1" s="142"/>
      <c r="N1" s="142"/>
      <c r="O1" s="142"/>
      <c r="R1" s="41"/>
      <c r="S1" s="41"/>
      <c r="T1" s="41"/>
      <c r="U1" s="41"/>
      <c r="V1" s="41"/>
      <c r="W1" s="41"/>
      <c r="X1" s="41"/>
      <c r="Y1" s="41"/>
      <c r="Z1" s="41"/>
      <c r="AA1" s="41"/>
      <c r="AB1" s="41"/>
      <c r="AC1" s="41"/>
      <c r="AD1" s="21"/>
      <c r="AE1" s="21"/>
      <c r="AF1" s="21"/>
    </row>
    <row r="2" spans="1:33" ht="11.25" customHeight="1" x14ac:dyDescent="0.2">
      <c r="A2" s="141" t="s">
        <v>39</v>
      </c>
      <c r="B2" s="142"/>
      <c r="C2" s="142"/>
      <c r="D2" s="142"/>
      <c r="E2" s="142"/>
      <c r="F2" s="142"/>
      <c r="G2" s="142"/>
      <c r="H2" s="142"/>
      <c r="I2" s="142"/>
      <c r="J2" s="142"/>
      <c r="K2" s="142"/>
      <c r="L2" s="142"/>
      <c r="M2" s="142"/>
      <c r="N2" s="142"/>
      <c r="O2" s="142"/>
      <c r="R2" s="42"/>
      <c r="S2" s="42"/>
      <c r="T2" s="42"/>
      <c r="U2" s="42"/>
      <c r="V2" s="42"/>
      <c r="W2" s="42"/>
      <c r="X2" s="42"/>
      <c r="Y2" s="42"/>
      <c r="Z2" s="42"/>
      <c r="AA2" s="42"/>
      <c r="AB2" s="42"/>
      <c r="AC2" s="42"/>
      <c r="AD2" s="21"/>
      <c r="AE2" s="21"/>
      <c r="AF2" s="21"/>
    </row>
    <row r="3" spans="1:33" ht="11.25" customHeight="1" x14ac:dyDescent="0.2">
      <c r="A3" s="141"/>
      <c r="B3" s="141"/>
      <c r="C3" s="141"/>
      <c r="D3" s="141"/>
      <c r="E3" s="141"/>
      <c r="F3" s="141"/>
      <c r="G3" s="141"/>
      <c r="H3" s="141"/>
      <c r="I3" s="141"/>
      <c r="J3" s="141"/>
      <c r="K3" s="141"/>
      <c r="L3" s="141"/>
      <c r="M3" s="141"/>
      <c r="N3" s="141"/>
      <c r="O3" s="141"/>
      <c r="R3" s="23"/>
      <c r="S3" s="23"/>
      <c r="T3" s="23"/>
      <c r="U3" s="23"/>
      <c r="V3" s="23"/>
      <c r="W3" s="23"/>
      <c r="X3" s="24"/>
      <c r="Y3" s="23"/>
      <c r="Z3" s="20"/>
      <c r="AA3" s="23"/>
      <c r="AB3" s="23"/>
      <c r="AC3" s="23"/>
      <c r="AD3" s="21"/>
      <c r="AE3" s="21"/>
      <c r="AF3" s="21"/>
    </row>
    <row r="4" spans="1:33" ht="11.25" customHeight="1" x14ac:dyDescent="0.2">
      <c r="A4" s="141" t="s">
        <v>1</v>
      </c>
      <c r="B4" s="142"/>
      <c r="C4" s="142"/>
      <c r="D4" s="142"/>
      <c r="E4" s="142"/>
      <c r="F4" s="142"/>
      <c r="G4" s="142"/>
      <c r="H4" s="142"/>
      <c r="I4" s="142"/>
      <c r="J4" s="142"/>
      <c r="K4" s="142"/>
      <c r="L4" s="142"/>
      <c r="M4" s="142"/>
      <c r="N4" s="142"/>
      <c r="O4" s="142"/>
      <c r="R4" s="41"/>
      <c r="S4" s="41"/>
      <c r="T4" s="41"/>
      <c r="U4" s="41"/>
      <c r="V4" s="41"/>
      <c r="W4" s="41"/>
      <c r="X4" s="41"/>
      <c r="Y4" s="41"/>
      <c r="Z4" s="41"/>
      <c r="AA4" s="41"/>
      <c r="AB4" s="41"/>
      <c r="AC4" s="41"/>
      <c r="AD4" s="21"/>
      <c r="AE4" s="21"/>
      <c r="AF4" s="21"/>
    </row>
    <row r="5" spans="1:33" ht="11.25" customHeight="1" x14ac:dyDescent="0.2">
      <c r="A5" s="145"/>
      <c r="B5" s="145"/>
      <c r="C5" s="145"/>
      <c r="D5" s="145"/>
      <c r="E5" s="145"/>
      <c r="F5" s="145"/>
      <c r="G5" s="145"/>
      <c r="H5" s="145"/>
      <c r="I5" s="145"/>
      <c r="J5" s="145"/>
      <c r="K5" s="145"/>
      <c r="L5" s="145"/>
      <c r="R5" s="21"/>
      <c r="S5" s="23"/>
      <c r="T5" s="23"/>
      <c r="U5" s="23"/>
      <c r="V5" s="23"/>
      <c r="W5" s="23"/>
      <c r="X5" s="23"/>
      <c r="Y5" s="23"/>
      <c r="Z5" s="20"/>
      <c r="AA5" s="23"/>
      <c r="AB5" s="23"/>
      <c r="AC5" s="23"/>
      <c r="AD5" s="21"/>
      <c r="AE5" s="21"/>
      <c r="AF5" s="21"/>
    </row>
    <row r="6" spans="1:33" ht="11.25" customHeight="1" x14ac:dyDescent="0.2">
      <c r="A6" s="78"/>
      <c r="B6" s="79"/>
      <c r="C6" s="119"/>
      <c r="D6" s="73" t="s">
        <v>31</v>
      </c>
      <c r="E6" s="114"/>
      <c r="F6" s="73" t="s">
        <v>32</v>
      </c>
      <c r="G6" s="72"/>
      <c r="H6" s="73">
        <v>2016</v>
      </c>
      <c r="I6" s="72"/>
      <c r="J6" s="73" t="s">
        <v>40</v>
      </c>
      <c r="K6" s="72"/>
      <c r="L6" s="73" t="s">
        <v>48</v>
      </c>
      <c r="M6" s="74"/>
      <c r="N6" s="74"/>
      <c r="O6" s="74"/>
      <c r="R6" s="21"/>
      <c r="S6" s="23"/>
      <c r="T6" s="15"/>
      <c r="U6" s="25"/>
      <c r="V6" s="16"/>
      <c r="W6" s="25"/>
      <c r="X6" s="25"/>
      <c r="Y6" s="25"/>
      <c r="Z6" s="25"/>
      <c r="AA6" s="25"/>
      <c r="AC6" s="25"/>
      <c r="AD6" s="21"/>
      <c r="AE6" s="21"/>
      <c r="AF6" s="21"/>
    </row>
    <row r="7" spans="1:33" ht="11.25" customHeight="1" x14ac:dyDescent="0.2">
      <c r="A7" s="94" t="s">
        <v>44</v>
      </c>
      <c r="B7" s="95"/>
      <c r="C7" s="110"/>
      <c r="D7" s="111"/>
      <c r="E7" s="112"/>
      <c r="F7" s="111"/>
      <c r="G7" s="113"/>
      <c r="H7" s="111"/>
      <c r="I7" s="113"/>
      <c r="J7" s="111"/>
      <c r="K7" s="113"/>
      <c r="L7" s="111"/>
      <c r="M7" s="96"/>
      <c r="N7" s="96"/>
      <c r="O7" s="96"/>
      <c r="R7" s="21"/>
      <c r="S7" s="23"/>
      <c r="T7" s="15"/>
      <c r="U7" s="25"/>
      <c r="V7" s="16"/>
      <c r="W7" s="25"/>
      <c r="X7" s="25"/>
      <c r="Y7" s="25"/>
      <c r="Z7" s="25"/>
      <c r="AA7" s="25"/>
      <c r="AC7" s="25"/>
      <c r="AD7" s="21"/>
      <c r="AE7" s="21"/>
      <c r="AF7" s="21"/>
    </row>
    <row r="8" spans="1:33" ht="11.25" customHeight="1" x14ac:dyDescent="0.2">
      <c r="A8" s="97" t="s">
        <v>34</v>
      </c>
      <c r="B8" s="80"/>
      <c r="C8" s="65"/>
      <c r="D8" s="115">
        <v>462</v>
      </c>
      <c r="E8" s="116"/>
      <c r="F8" s="115">
        <v>501</v>
      </c>
      <c r="G8" s="117"/>
      <c r="H8" s="118">
        <v>521</v>
      </c>
      <c r="I8" s="117"/>
      <c r="J8" s="118">
        <v>570</v>
      </c>
      <c r="K8" s="117"/>
      <c r="L8" s="118">
        <v>494</v>
      </c>
      <c r="M8" s="71"/>
      <c r="N8" s="71"/>
      <c r="O8" s="71"/>
      <c r="R8" s="26"/>
      <c r="S8" s="23"/>
      <c r="T8" s="17"/>
      <c r="U8" s="17"/>
      <c r="V8" s="16"/>
      <c r="W8" s="17"/>
      <c r="X8" s="17"/>
      <c r="Y8" s="17"/>
      <c r="Z8" s="16"/>
      <c r="AA8" s="17"/>
      <c r="AD8" s="21"/>
      <c r="AE8" s="21"/>
      <c r="AF8" s="21"/>
    </row>
    <row r="9" spans="1:33" ht="11.25" customHeight="1" x14ac:dyDescent="0.2">
      <c r="A9" s="82" t="s">
        <v>35</v>
      </c>
      <c r="B9" s="81"/>
      <c r="C9" s="65"/>
      <c r="D9" s="46"/>
      <c r="E9" s="67"/>
      <c r="F9" s="46"/>
      <c r="G9" s="62"/>
      <c r="H9" s="47"/>
      <c r="I9" s="62"/>
      <c r="J9" s="47"/>
      <c r="K9" s="62"/>
      <c r="L9" s="47"/>
      <c r="R9" s="26"/>
      <c r="S9" s="23"/>
      <c r="T9" s="15"/>
      <c r="U9" s="21"/>
      <c r="V9" s="16"/>
      <c r="W9" s="21"/>
      <c r="X9" s="21"/>
      <c r="Y9" s="21"/>
      <c r="Z9" s="27"/>
      <c r="AA9" s="21"/>
      <c r="AD9" s="21"/>
      <c r="AE9" s="21"/>
      <c r="AF9" s="21"/>
    </row>
    <row r="10" spans="1:33" ht="11.25" customHeight="1" x14ac:dyDescent="0.2">
      <c r="A10" s="83" t="s">
        <v>36</v>
      </c>
      <c r="B10" s="81"/>
      <c r="C10" s="65"/>
      <c r="D10" s="46"/>
      <c r="E10" s="67"/>
      <c r="F10" s="46"/>
      <c r="G10" s="62"/>
      <c r="H10" s="47"/>
      <c r="I10" s="62"/>
      <c r="J10" s="47"/>
      <c r="K10" s="62"/>
      <c r="L10" s="47"/>
      <c r="R10" s="28"/>
      <c r="S10" s="23"/>
      <c r="T10" s="15"/>
      <c r="U10" s="21"/>
      <c r="V10" s="16"/>
      <c r="W10" s="21"/>
      <c r="X10" s="21"/>
      <c r="Y10" s="21"/>
      <c r="Z10" s="27"/>
      <c r="AA10" s="21"/>
      <c r="AD10" s="21"/>
      <c r="AE10" s="21"/>
      <c r="AF10" s="21"/>
    </row>
    <row r="11" spans="1:33" ht="11.25" customHeight="1" x14ac:dyDescent="0.2">
      <c r="A11" s="84" t="s">
        <v>2</v>
      </c>
      <c r="B11" s="81"/>
      <c r="C11" s="65"/>
      <c r="D11" s="17">
        <v>388</v>
      </c>
      <c r="E11" s="65"/>
      <c r="F11" s="17">
        <v>380</v>
      </c>
      <c r="G11" s="62"/>
      <c r="H11" s="48">
        <v>424</v>
      </c>
      <c r="I11" s="62"/>
      <c r="J11" s="48">
        <v>468</v>
      </c>
      <c r="K11" s="62"/>
      <c r="L11" s="48">
        <v>434</v>
      </c>
      <c r="R11" s="29"/>
      <c r="S11" s="23"/>
      <c r="T11" s="17"/>
      <c r="U11" s="17"/>
      <c r="V11" s="16"/>
      <c r="W11" s="17"/>
      <c r="X11" s="17"/>
      <c r="Y11" s="17"/>
      <c r="Z11" s="16"/>
      <c r="AA11" s="17"/>
      <c r="AC11" s="30"/>
      <c r="AD11" s="21"/>
      <c r="AE11" s="21"/>
      <c r="AF11" s="21"/>
      <c r="AG11" s="31"/>
    </row>
    <row r="12" spans="1:33" ht="11.25" customHeight="1" x14ac:dyDescent="0.2">
      <c r="A12" s="84" t="s">
        <v>3</v>
      </c>
      <c r="B12" s="81"/>
      <c r="C12" s="65"/>
      <c r="D12" s="17">
        <v>21500</v>
      </c>
      <c r="E12" s="65"/>
      <c r="F12" s="17">
        <v>22700</v>
      </c>
      <c r="G12" s="62"/>
      <c r="H12" s="48">
        <v>27300</v>
      </c>
      <c r="I12" s="62"/>
      <c r="J12" s="48">
        <v>34100</v>
      </c>
      <c r="K12" s="62"/>
      <c r="L12" s="48">
        <v>30900</v>
      </c>
      <c r="R12" s="29"/>
      <c r="S12" s="23"/>
      <c r="T12" s="17"/>
      <c r="U12" s="17"/>
      <c r="V12" s="16"/>
      <c r="W12" s="17"/>
      <c r="X12" s="17"/>
      <c r="Y12" s="17"/>
      <c r="Z12" s="16"/>
      <c r="AA12" s="17"/>
      <c r="AC12" s="30"/>
      <c r="AD12" s="21"/>
      <c r="AE12" s="21"/>
      <c r="AF12" s="21"/>
    </row>
    <row r="13" spans="1:33" ht="11.25" customHeight="1" x14ac:dyDescent="0.2">
      <c r="A13" s="84" t="s">
        <v>4</v>
      </c>
      <c r="B13" s="86" t="s">
        <v>5</v>
      </c>
      <c r="C13" s="65"/>
      <c r="D13" s="19">
        <v>55.41</v>
      </c>
      <c r="E13" s="65"/>
      <c r="F13" s="19">
        <v>60</v>
      </c>
      <c r="G13" s="62"/>
      <c r="H13" s="48">
        <v>64</v>
      </c>
      <c r="I13" s="62"/>
      <c r="J13" s="48">
        <v>73</v>
      </c>
      <c r="K13" s="62"/>
      <c r="L13" s="48">
        <v>71</v>
      </c>
      <c r="M13" s="1">
        <f>16646867/300321</f>
        <v>55.430246303122324</v>
      </c>
      <c r="N13" s="1">
        <f>17047652/319392</f>
        <v>53.375325618675483</v>
      </c>
      <c r="O13" s="1">
        <f>19288733/340242</f>
        <v>56.691216839778747</v>
      </c>
      <c r="R13" s="29"/>
      <c r="S13" s="18"/>
      <c r="T13" s="17"/>
      <c r="U13" s="18"/>
      <c r="V13" s="16"/>
      <c r="W13" s="18"/>
      <c r="X13" s="18"/>
      <c r="Y13" s="19"/>
      <c r="Z13" s="20"/>
      <c r="AA13" s="19"/>
      <c r="AC13" s="30"/>
      <c r="AD13" s="21"/>
      <c r="AE13" s="21"/>
      <c r="AF13" s="21"/>
    </row>
    <row r="14" spans="1:33" ht="11.25" customHeight="1" x14ac:dyDescent="0.2">
      <c r="A14" s="83" t="s">
        <v>37</v>
      </c>
      <c r="B14" s="86"/>
      <c r="C14" s="65"/>
      <c r="D14" s="17"/>
      <c r="E14" s="65"/>
      <c r="F14" s="17"/>
      <c r="G14" s="62"/>
      <c r="H14" s="48"/>
      <c r="I14" s="62"/>
      <c r="J14" s="48"/>
      <c r="K14" s="62"/>
      <c r="L14" s="48"/>
      <c r="R14" s="28"/>
      <c r="S14" s="23"/>
      <c r="T14" s="17"/>
      <c r="U14" s="17"/>
      <c r="V14" s="16"/>
      <c r="W14" s="17"/>
      <c r="X14" s="17"/>
      <c r="Y14" s="17"/>
      <c r="Z14" s="17"/>
      <c r="AA14" s="17"/>
      <c r="AC14" s="30"/>
      <c r="AD14" s="21"/>
      <c r="AE14" s="21"/>
      <c r="AF14" s="21"/>
    </row>
    <row r="15" spans="1:33" ht="11.25" customHeight="1" x14ac:dyDescent="0.2">
      <c r="A15" s="84" t="s">
        <v>2</v>
      </c>
      <c r="B15" s="86"/>
      <c r="C15" s="65"/>
      <c r="D15" s="17">
        <v>75</v>
      </c>
      <c r="E15" s="65"/>
      <c r="F15" s="17">
        <v>65</v>
      </c>
      <c r="G15" s="62"/>
      <c r="H15" s="48">
        <v>13</v>
      </c>
      <c r="I15" s="62"/>
      <c r="J15" s="48">
        <v>11</v>
      </c>
      <c r="K15" s="62"/>
      <c r="L15" s="48">
        <v>10</v>
      </c>
      <c r="R15" s="29"/>
      <c r="S15" s="23"/>
      <c r="T15" s="17"/>
      <c r="U15" s="17"/>
      <c r="V15" s="16"/>
      <c r="W15" s="17"/>
      <c r="X15" s="17"/>
      <c r="Y15" s="17"/>
      <c r="Z15" s="17"/>
      <c r="AA15" s="17"/>
      <c r="AC15" s="30"/>
      <c r="AD15" s="21"/>
      <c r="AE15" s="21"/>
      <c r="AF15" s="21"/>
    </row>
    <row r="16" spans="1:33" ht="11.25" customHeight="1" x14ac:dyDescent="0.2">
      <c r="A16" s="84" t="s">
        <v>3</v>
      </c>
      <c r="B16" s="86"/>
      <c r="C16" s="65"/>
      <c r="D16" s="17">
        <v>3960</v>
      </c>
      <c r="E16" s="65"/>
      <c r="F16" s="17">
        <v>4230</v>
      </c>
      <c r="G16" s="62"/>
      <c r="H16" s="48">
        <v>1140</v>
      </c>
      <c r="I16" s="62"/>
      <c r="J16" s="48">
        <v>1040</v>
      </c>
      <c r="K16" s="62"/>
      <c r="L16" s="48">
        <v>943</v>
      </c>
      <c r="R16" s="29"/>
      <c r="S16" s="23"/>
      <c r="T16" s="17"/>
      <c r="U16" s="17"/>
      <c r="V16" s="16"/>
      <c r="W16" s="17"/>
      <c r="X16" s="17"/>
      <c r="Y16" s="17"/>
      <c r="Z16" s="17"/>
      <c r="AA16" s="17"/>
      <c r="AC16" s="30"/>
      <c r="AD16" s="21"/>
      <c r="AE16" s="21"/>
      <c r="AF16" s="21"/>
    </row>
    <row r="17" spans="1:172" ht="11.25" customHeight="1" x14ac:dyDescent="0.2">
      <c r="A17" s="84" t="s">
        <v>4</v>
      </c>
      <c r="B17" s="86" t="s">
        <v>5</v>
      </c>
      <c r="C17" s="65"/>
      <c r="D17" s="49">
        <v>53</v>
      </c>
      <c r="E17" s="64"/>
      <c r="F17" s="49">
        <v>65</v>
      </c>
      <c r="G17" s="68"/>
      <c r="H17" s="50">
        <v>88</v>
      </c>
      <c r="I17" s="68"/>
      <c r="J17" s="50">
        <v>95</v>
      </c>
      <c r="K17" s="68"/>
      <c r="L17" s="50">
        <v>94</v>
      </c>
      <c r="M17" s="70">
        <f>6986227/119981</f>
        <v>58.227777731474148</v>
      </c>
      <c r="N17" s="70">
        <f>3344367/73757</f>
        <v>45.343045405859783</v>
      </c>
      <c r="O17" s="70">
        <f>3797876/78556</f>
        <v>48.346097051784717</v>
      </c>
      <c r="R17" s="29"/>
      <c r="S17" s="18"/>
      <c r="T17" s="17"/>
      <c r="U17" s="19"/>
      <c r="V17" s="16"/>
      <c r="W17" s="19"/>
      <c r="X17" s="19"/>
      <c r="Y17" s="19"/>
      <c r="Z17" s="19"/>
      <c r="AA17" s="19"/>
      <c r="AC17" s="30"/>
      <c r="AD17" s="21"/>
      <c r="AE17" s="21"/>
      <c r="AF17" s="21"/>
    </row>
    <row r="18" spans="1:172" ht="11.25" customHeight="1" x14ac:dyDescent="0.2">
      <c r="A18" s="84" t="s">
        <v>6</v>
      </c>
      <c r="B18" s="86"/>
      <c r="C18" s="65"/>
      <c r="D18" s="17" t="s">
        <v>11</v>
      </c>
      <c r="E18" s="65"/>
      <c r="F18" s="17"/>
      <c r="G18" s="62"/>
      <c r="H18" s="48"/>
      <c r="I18" s="62"/>
      <c r="J18" s="48"/>
      <c r="K18" s="62"/>
      <c r="L18" s="48"/>
      <c r="R18" s="32"/>
      <c r="S18" s="23"/>
      <c r="T18" s="17"/>
      <c r="U18" s="17"/>
      <c r="V18" s="16"/>
      <c r="W18" s="17"/>
      <c r="X18" s="17"/>
      <c r="Y18" s="17"/>
      <c r="Z18" s="17"/>
      <c r="AA18" s="17"/>
      <c r="AC18" s="30"/>
      <c r="AD18" s="21"/>
      <c r="AE18" s="21"/>
      <c r="AF18" s="21"/>
    </row>
    <row r="19" spans="1:172" ht="11.25" customHeight="1" x14ac:dyDescent="0.2">
      <c r="A19" s="98" t="s">
        <v>2</v>
      </c>
      <c r="B19" s="86"/>
      <c r="C19" s="65"/>
      <c r="D19" s="17">
        <v>462</v>
      </c>
      <c r="E19" s="65"/>
      <c r="F19" s="17">
        <v>444</v>
      </c>
      <c r="G19" s="62"/>
      <c r="H19" s="48">
        <v>437</v>
      </c>
      <c r="I19" s="62"/>
      <c r="J19" s="48">
        <v>479</v>
      </c>
      <c r="K19" s="62"/>
      <c r="L19" s="48">
        <v>444</v>
      </c>
      <c r="R19" s="33"/>
      <c r="S19" s="23"/>
      <c r="T19" s="17"/>
      <c r="U19" s="17"/>
      <c r="V19" s="16"/>
      <c r="W19" s="17"/>
      <c r="X19" s="17"/>
      <c r="Y19" s="17"/>
      <c r="Z19" s="16"/>
      <c r="AA19" s="17"/>
      <c r="AC19" s="30"/>
      <c r="AD19" s="21"/>
      <c r="AE19" s="21"/>
      <c r="AF19" s="21"/>
    </row>
    <row r="20" spans="1:172" ht="11.25" customHeight="1" x14ac:dyDescent="0.2">
      <c r="A20" s="98" t="s">
        <v>3</v>
      </c>
      <c r="B20" s="86"/>
      <c r="C20" s="65"/>
      <c r="D20" s="17">
        <v>25500</v>
      </c>
      <c r="E20" s="65"/>
      <c r="F20" s="17">
        <v>26900</v>
      </c>
      <c r="G20" s="62"/>
      <c r="H20" s="48">
        <v>28400</v>
      </c>
      <c r="I20" s="62"/>
      <c r="J20" s="48">
        <v>35100</v>
      </c>
      <c r="K20" s="62"/>
      <c r="L20" s="48">
        <v>31900</v>
      </c>
      <c r="M20" s="1">
        <f>16646867+6986227</f>
        <v>23633094</v>
      </c>
      <c r="N20" s="1">
        <f>17047652+3344367</f>
        <v>20392019</v>
      </c>
      <c r="O20" s="1">
        <f>19288733+3797876</f>
        <v>23086609</v>
      </c>
      <c r="R20" s="33"/>
      <c r="S20" s="23"/>
      <c r="T20" s="17"/>
      <c r="U20" s="17"/>
      <c r="V20" s="16"/>
      <c r="W20" s="17"/>
      <c r="X20" s="17"/>
      <c r="Y20" s="17"/>
      <c r="Z20" s="16"/>
      <c r="AA20" s="17"/>
      <c r="AC20" s="30"/>
      <c r="AD20" s="21"/>
      <c r="AE20" s="21"/>
      <c r="AF20" s="21"/>
      <c r="AG20" s="21"/>
    </row>
    <row r="21" spans="1:172" ht="11.25" customHeight="1" x14ac:dyDescent="0.2">
      <c r="A21" s="98" t="s">
        <v>4</v>
      </c>
      <c r="B21" s="86" t="s">
        <v>5</v>
      </c>
      <c r="C21" s="65"/>
      <c r="D21" s="19">
        <v>55</v>
      </c>
      <c r="E21" s="65"/>
      <c r="F21" s="19">
        <v>60.73</v>
      </c>
      <c r="G21" s="62"/>
      <c r="H21" s="48">
        <v>65</v>
      </c>
      <c r="I21" s="62"/>
      <c r="J21" s="48">
        <v>73</v>
      </c>
      <c r="K21" s="62"/>
      <c r="L21" s="48">
        <v>72</v>
      </c>
      <c r="M21" s="1">
        <f>M20/420302</f>
        <v>56.228840214893104</v>
      </c>
      <c r="N21" s="1">
        <f>N20/393149</f>
        <v>51.868423930876077</v>
      </c>
      <c r="O21" s="1">
        <f>O20/418797</f>
        <v>55.126013319102093</v>
      </c>
      <c r="R21" s="33"/>
      <c r="S21" s="18"/>
      <c r="T21" s="17"/>
      <c r="U21" s="18"/>
      <c r="V21" s="16"/>
      <c r="W21" s="18"/>
      <c r="X21" s="18"/>
      <c r="Y21" s="19"/>
      <c r="Z21" s="16"/>
      <c r="AA21" s="19"/>
      <c r="AC21" s="30"/>
      <c r="AD21" s="21"/>
      <c r="AE21" s="21"/>
      <c r="AF21" s="21"/>
    </row>
    <row r="22" spans="1:172" s="10" customFormat="1" ht="11.25" customHeight="1" x14ac:dyDescent="0.2">
      <c r="A22" s="82" t="s">
        <v>42</v>
      </c>
      <c r="B22" s="87"/>
      <c r="C22" s="65"/>
      <c r="D22" s="18"/>
      <c r="E22" s="65"/>
      <c r="F22" s="18"/>
      <c r="G22" s="65"/>
      <c r="H22" s="19"/>
      <c r="I22" s="65"/>
      <c r="J22" s="19"/>
      <c r="K22" s="65"/>
      <c r="L22" s="19"/>
      <c r="M22" s="8"/>
      <c r="N22" s="8"/>
      <c r="O22" s="8"/>
      <c r="R22" s="26"/>
      <c r="S22" s="18"/>
      <c r="T22" s="16"/>
      <c r="U22" s="18"/>
      <c r="V22" s="16"/>
      <c r="W22" s="18"/>
      <c r="X22" s="16"/>
      <c r="Y22" s="18"/>
      <c r="Z22" s="18"/>
      <c r="AA22" s="18"/>
      <c r="AB22" s="20"/>
      <c r="AC22" s="19"/>
      <c r="AD22" s="21"/>
      <c r="AE22" s="21"/>
      <c r="AF22" s="21"/>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row>
    <row r="23" spans="1:172" s="10" customFormat="1" ht="11.25" customHeight="1" x14ac:dyDescent="0.2">
      <c r="A23" s="83" t="s">
        <v>2</v>
      </c>
      <c r="B23" s="88"/>
      <c r="C23" s="65"/>
      <c r="D23" s="17">
        <v>160</v>
      </c>
      <c r="E23" s="65"/>
      <c r="F23" s="17">
        <v>154</v>
      </c>
      <c r="G23" s="65"/>
      <c r="H23" s="17">
        <v>199</v>
      </c>
      <c r="I23" s="65"/>
      <c r="J23" s="17">
        <v>171</v>
      </c>
      <c r="K23" s="65"/>
      <c r="L23" s="17">
        <v>204</v>
      </c>
      <c r="M23" s="8"/>
      <c r="N23" s="8"/>
      <c r="O23" s="8"/>
      <c r="R23" s="34"/>
      <c r="S23" s="18"/>
      <c r="T23" s="16"/>
      <c r="U23" s="17"/>
      <c r="V23" s="16"/>
      <c r="W23" s="17"/>
      <c r="X23" s="16"/>
      <c r="Y23" s="17"/>
      <c r="Z23" s="17"/>
      <c r="AA23" s="17"/>
      <c r="AB23" s="16"/>
      <c r="AC23" s="17"/>
      <c r="AD23" s="21"/>
      <c r="AE23" s="21"/>
      <c r="AF23" s="21"/>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row>
    <row r="24" spans="1:172" s="10" customFormat="1" ht="11.25" customHeight="1" x14ac:dyDescent="0.2">
      <c r="A24" s="83" t="s">
        <v>83</v>
      </c>
      <c r="B24" s="89"/>
      <c r="C24" s="65"/>
      <c r="D24" s="17">
        <v>19200</v>
      </c>
      <c r="E24" s="65"/>
      <c r="F24" s="17">
        <v>18100</v>
      </c>
      <c r="G24" s="65"/>
      <c r="H24" s="17">
        <v>21500</v>
      </c>
      <c r="I24" s="65"/>
      <c r="J24" s="17">
        <v>22100</v>
      </c>
      <c r="K24" s="65"/>
      <c r="L24" s="17">
        <v>24200</v>
      </c>
      <c r="M24" s="8"/>
      <c r="N24" s="8"/>
      <c r="O24" s="8"/>
      <c r="R24" s="34"/>
      <c r="S24" s="18"/>
      <c r="T24" s="16"/>
      <c r="U24" s="17"/>
      <c r="V24" s="16"/>
      <c r="W24" s="17"/>
      <c r="X24" s="16"/>
      <c r="Y24" s="17"/>
      <c r="Z24" s="17"/>
      <c r="AA24" s="17"/>
      <c r="AB24" s="16"/>
      <c r="AC24" s="17"/>
      <c r="AD24" s="21"/>
      <c r="AE24" s="21"/>
      <c r="AF24" s="21"/>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row>
    <row r="25" spans="1:172" s="10" customFormat="1" ht="11.25" customHeight="1" x14ac:dyDescent="0.2">
      <c r="A25" s="83" t="s">
        <v>4</v>
      </c>
      <c r="B25" s="86" t="s">
        <v>5</v>
      </c>
      <c r="C25" s="65"/>
      <c r="D25" s="17">
        <v>120</v>
      </c>
      <c r="E25" s="65"/>
      <c r="F25" s="17">
        <v>117</v>
      </c>
      <c r="G25" s="65"/>
      <c r="H25" s="17">
        <v>108</v>
      </c>
      <c r="I25" s="65"/>
      <c r="J25" s="17">
        <v>129</v>
      </c>
      <c r="K25" s="65"/>
      <c r="L25" s="17">
        <v>118</v>
      </c>
      <c r="M25" s="8"/>
      <c r="N25" s="8"/>
      <c r="O25" s="8"/>
      <c r="R25" s="34"/>
      <c r="S25" s="18"/>
      <c r="T25" s="16"/>
      <c r="U25" s="17"/>
      <c r="V25" s="17"/>
      <c r="W25" s="17"/>
      <c r="X25" s="17"/>
      <c r="Y25" s="17"/>
      <c r="Z25" s="17"/>
      <c r="AA25" s="17"/>
      <c r="AB25" s="17"/>
      <c r="AC25" s="17"/>
      <c r="AD25" s="21"/>
      <c r="AE25" s="21"/>
      <c r="AF25" s="21"/>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row>
    <row r="26" spans="1:172" ht="11.25" customHeight="1" x14ac:dyDescent="0.2">
      <c r="A26" s="82" t="s">
        <v>43</v>
      </c>
      <c r="B26" s="87"/>
      <c r="C26" s="65"/>
      <c r="D26" s="17"/>
      <c r="E26" s="65"/>
      <c r="F26" s="17"/>
      <c r="G26" s="65"/>
      <c r="H26" s="17"/>
      <c r="I26" s="65"/>
      <c r="J26" s="17"/>
      <c r="K26" s="65"/>
      <c r="L26" s="17"/>
      <c r="R26" s="26"/>
      <c r="S26" s="18"/>
      <c r="T26" s="16"/>
      <c r="U26" s="17"/>
      <c r="V26" s="16"/>
      <c r="W26" s="17"/>
      <c r="X26" s="16"/>
      <c r="Y26" s="17"/>
      <c r="Z26" s="17"/>
      <c r="AA26" s="17"/>
      <c r="AB26" s="16"/>
      <c r="AC26" s="17"/>
      <c r="AD26" s="21"/>
      <c r="AE26" s="21"/>
      <c r="AF26" s="21"/>
    </row>
    <row r="27" spans="1:172" ht="11.25" customHeight="1" x14ac:dyDescent="0.2">
      <c r="A27" s="83" t="s">
        <v>2</v>
      </c>
      <c r="B27" s="88"/>
      <c r="C27" s="65"/>
      <c r="D27" s="17">
        <v>20</v>
      </c>
      <c r="E27" s="65"/>
      <c r="F27" s="17">
        <v>18</v>
      </c>
      <c r="G27" s="65"/>
      <c r="H27" s="17">
        <v>16</v>
      </c>
      <c r="I27" s="65"/>
      <c r="J27" s="17">
        <v>18</v>
      </c>
      <c r="K27" s="65"/>
      <c r="L27" s="138">
        <v>16</v>
      </c>
      <c r="R27" s="34"/>
      <c r="S27" s="18"/>
      <c r="T27" s="16"/>
      <c r="U27" s="17"/>
      <c r="V27" s="16"/>
      <c r="W27" s="17"/>
      <c r="X27" s="16"/>
      <c r="Y27" s="17"/>
      <c r="Z27" s="17"/>
      <c r="AA27" s="17"/>
      <c r="AB27" s="16"/>
      <c r="AC27" s="17"/>
      <c r="AD27" s="21"/>
      <c r="AE27" s="21"/>
      <c r="AF27" s="21"/>
    </row>
    <row r="28" spans="1:172" ht="11.25" customHeight="1" x14ac:dyDescent="0.2">
      <c r="A28" s="83" t="s">
        <v>80</v>
      </c>
      <c r="B28" s="90"/>
      <c r="C28" s="65"/>
      <c r="D28" s="17">
        <v>3920</v>
      </c>
      <c r="E28" s="65"/>
      <c r="F28" s="17">
        <v>2480</v>
      </c>
      <c r="G28" s="65"/>
      <c r="H28" s="17">
        <v>2010</v>
      </c>
      <c r="I28" s="65"/>
      <c r="J28" s="17">
        <v>2180</v>
      </c>
      <c r="K28" s="65"/>
      <c r="L28" s="138">
        <v>2050</v>
      </c>
      <c r="R28" s="34"/>
      <c r="S28" s="18"/>
      <c r="T28" s="16"/>
      <c r="U28" s="17"/>
      <c r="V28" s="16"/>
      <c r="W28" s="17"/>
      <c r="X28" s="16"/>
      <c r="Y28" s="17"/>
      <c r="Z28" s="17"/>
      <c r="AA28" s="17"/>
      <c r="AB28" s="16"/>
      <c r="AC28" s="17"/>
      <c r="AD28" s="21"/>
      <c r="AE28" s="21"/>
      <c r="AF28" s="21"/>
    </row>
    <row r="29" spans="1:172" ht="11.25" customHeight="1" x14ac:dyDescent="0.2">
      <c r="A29" s="83" t="s">
        <v>4</v>
      </c>
      <c r="B29" s="86" t="s">
        <v>5</v>
      </c>
      <c r="C29" s="65"/>
      <c r="D29" s="17">
        <v>196</v>
      </c>
      <c r="E29" s="65"/>
      <c r="F29" s="17">
        <v>138</v>
      </c>
      <c r="G29" s="65"/>
      <c r="H29" s="17">
        <v>125</v>
      </c>
      <c r="I29" s="65"/>
      <c r="J29" s="17">
        <v>121</v>
      </c>
      <c r="K29" s="65"/>
      <c r="L29" s="138">
        <v>128</v>
      </c>
      <c r="M29" s="8"/>
      <c r="N29" s="8"/>
      <c r="O29" s="8"/>
      <c r="R29" s="34"/>
      <c r="S29" s="18"/>
      <c r="T29" s="16"/>
      <c r="U29" s="17"/>
      <c r="V29" s="16"/>
      <c r="W29" s="17"/>
      <c r="X29" s="16"/>
      <c r="Y29" s="17"/>
      <c r="Z29" s="17"/>
      <c r="AA29" s="17"/>
      <c r="AB29" s="16"/>
      <c r="AC29" s="17"/>
      <c r="AD29" s="21"/>
      <c r="AE29" s="21"/>
      <c r="AF29" s="21"/>
    </row>
    <row r="30" spans="1:172" ht="11.25" customHeight="1" x14ac:dyDescent="0.2">
      <c r="A30" s="82" t="s">
        <v>38</v>
      </c>
      <c r="B30" s="86"/>
      <c r="C30" s="65"/>
      <c r="D30" s="17"/>
      <c r="E30" s="65"/>
      <c r="F30" s="17"/>
      <c r="G30" s="62"/>
      <c r="H30" s="48"/>
      <c r="I30" s="62"/>
      <c r="J30" s="48"/>
      <c r="K30" s="62"/>
      <c r="L30" s="48"/>
      <c r="R30" s="26"/>
      <c r="S30" s="23"/>
      <c r="T30" s="17"/>
      <c r="U30" s="17"/>
      <c r="V30" s="16"/>
      <c r="W30" s="17"/>
      <c r="X30" s="17"/>
      <c r="Y30" s="17"/>
      <c r="Z30" s="17"/>
      <c r="AA30" s="17"/>
      <c r="AC30" s="30"/>
      <c r="AD30" s="21"/>
      <c r="AE30" s="21"/>
      <c r="AF30" s="21"/>
    </row>
    <row r="31" spans="1:172" ht="11.25" customHeight="1" x14ac:dyDescent="0.2">
      <c r="A31" s="83" t="s">
        <v>7</v>
      </c>
      <c r="B31" s="86"/>
      <c r="C31" s="65"/>
      <c r="D31" s="17">
        <v>481</v>
      </c>
      <c r="E31" s="65"/>
      <c r="F31" s="17">
        <v>503</v>
      </c>
      <c r="G31" s="62"/>
      <c r="H31" s="48">
        <v>537</v>
      </c>
      <c r="I31" s="62"/>
      <c r="J31" s="48">
        <v>545</v>
      </c>
      <c r="K31" s="62"/>
      <c r="L31" s="48">
        <v>476</v>
      </c>
      <c r="R31" s="34"/>
      <c r="S31" s="23"/>
      <c r="T31" s="17"/>
      <c r="U31" s="17"/>
      <c r="V31" s="16"/>
      <c r="W31" s="17"/>
      <c r="X31" s="17"/>
      <c r="Y31" s="17"/>
      <c r="Z31" s="16"/>
      <c r="AA31" s="17"/>
      <c r="AC31" s="30"/>
      <c r="AD31" s="21"/>
      <c r="AE31" s="21"/>
      <c r="AF31" s="21"/>
    </row>
    <row r="32" spans="1:172" ht="11.25" customHeight="1" x14ac:dyDescent="0.2">
      <c r="A32" s="83" t="s">
        <v>8</v>
      </c>
      <c r="B32" s="86"/>
      <c r="C32" s="65"/>
      <c r="D32" s="17"/>
      <c r="E32" s="65"/>
      <c r="F32" s="17"/>
      <c r="G32" s="62"/>
      <c r="H32" s="48"/>
      <c r="I32" s="62"/>
      <c r="J32" s="48"/>
      <c r="K32" s="62"/>
      <c r="L32" s="48"/>
      <c r="R32" s="34"/>
      <c r="S32" s="23"/>
      <c r="T32" s="17"/>
      <c r="U32" s="17"/>
      <c r="V32" s="16"/>
      <c r="W32" s="17"/>
      <c r="X32" s="17"/>
      <c r="Y32" s="17"/>
      <c r="Z32" s="17"/>
      <c r="AA32" s="17"/>
      <c r="AC32" s="30"/>
      <c r="AD32" s="21"/>
      <c r="AE32" s="21"/>
      <c r="AF32" s="21"/>
    </row>
    <row r="33" spans="1:172" ht="11.25" customHeight="1" x14ac:dyDescent="0.2">
      <c r="A33" s="84" t="s">
        <v>2</v>
      </c>
      <c r="B33" s="86"/>
      <c r="C33" s="65"/>
      <c r="D33" s="17">
        <v>475</v>
      </c>
      <c r="E33" s="65"/>
      <c r="F33" s="17">
        <v>503</v>
      </c>
      <c r="G33" s="62"/>
      <c r="H33" s="48">
        <v>528</v>
      </c>
      <c r="I33" s="62"/>
      <c r="J33" s="48">
        <v>545</v>
      </c>
      <c r="K33" s="62"/>
      <c r="L33" s="48">
        <v>452</v>
      </c>
      <c r="R33" s="29"/>
      <c r="S33" s="23"/>
      <c r="T33" s="17"/>
      <c r="U33" s="17"/>
      <c r="V33" s="16"/>
      <c r="W33" s="17"/>
      <c r="X33" s="17"/>
      <c r="Y33" s="17"/>
      <c r="Z33" s="16"/>
      <c r="AA33" s="17"/>
      <c r="AC33" s="30"/>
      <c r="AD33" s="21"/>
      <c r="AE33" s="21"/>
      <c r="AF33" s="21"/>
    </row>
    <row r="34" spans="1:172" ht="11.25" customHeight="1" x14ac:dyDescent="0.2">
      <c r="A34" s="84" t="s">
        <v>3</v>
      </c>
      <c r="B34" s="86"/>
      <c r="C34" s="65"/>
      <c r="D34" s="17">
        <v>153000</v>
      </c>
      <c r="E34" s="65"/>
      <c r="F34" s="17">
        <v>168000</v>
      </c>
      <c r="G34" s="62"/>
      <c r="H34" s="48">
        <v>173000</v>
      </c>
      <c r="I34" s="62"/>
      <c r="J34" s="48">
        <v>182000</v>
      </c>
      <c r="K34" s="62"/>
      <c r="L34" s="48">
        <v>157000</v>
      </c>
      <c r="R34" s="29"/>
      <c r="S34" s="23"/>
      <c r="T34" s="17"/>
      <c r="U34" s="17"/>
      <c r="V34" s="16"/>
      <c r="W34" s="17"/>
      <c r="X34" s="17"/>
      <c r="Y34" s="17"/>
      <c r="Z34" s="16"/>
      <c r="AA34" s="17"/>
      <c r="AC34" s="30"/>
      <c r="AD34" s="21"/>
      <c r="AE34" s="21"/>
      <c r="AF34" s="21"/>
    </row>
    <row r="35" spans="1:172" ht="11.25" customHeight="1" x14ac:dyDescent="0.2">
      <c r="A35" s="84" t="s">
        <v>4</v>
      </c>
      <c r="B35" s="86" t="s">
        <v>5</v>
      </c>
      <c r="C35" s="65"/>
      <c r="D35" s="18">
        <v>323</v>
      </c>
      <c r="E35" s="65"/>
      <c r="F35" s="19">
        <v>333</v>
      </c>
      <c r="G35" s="91"/>
      <c r="H35" s="30">
        <v>327</v>
      </c>
      <c r="I35" s="91"/>
      <c r="J35" s="30">
        <v>334</v>
      </c>
      <c r="K35" s="91"/>
      <c r="L35" s="30">
        <v>346</v>
      </c>
      <c r="M35" s="8">
        <f>143717157/475116</f>
        <v>302.48856489783549</v>
      </c>
      <c r="N35" s="8">
        <f>142645373/459946</f>
        <v>310.13504411387424</v>
      </c>
      <c r="O35" s="8">
        <f>148281026/463254</f>
        <v>320.0857974243072</v>
      </c>
      <c r="R35" s="29"/>
      <c r="S35" s="18"/>
      <c r="T35" s="16"/>
      <c r="U35" s="18"/>
      <c r="V35" s="16"/>
      <c r="W35" s="18"/>
      <c r="X35" s="18"/>
      <c r="Y35" s="18"/>
      <c r="Z35" s="20"/>
      <c r="AA35" s="19"/>
      <c r="AC35" s="30"/>
      <c r="AD35" s="21"/>
      <c r="AE35" s="21"/>
      <c r="AF35" s="21"/>
    </row>
    <row r="36" spans="1:172" ht="11.25" customHeight="1" x14ac:dyDescent="0.2">
      <c r="A36" s="85" t="s">
        <v>46</v>
      </c>
      <c r="B36" s="80"/>
      <c r="C36" s="64"/>
      <c r="D36" s="127">
        <v>4710</v>
      </c>
      <c r="E36" s="64" t="s">
        <v>33</v>
      </c>
      <c r="F36" s="127">
        <v>3260</v>
      </c>
      <c r="G36" s="64" t="s">
        <v>33</v>
      </c>
      <c r="H36" s="127">
        <v>4670</v>
      </c>
      <c r="I36" s="64" t="s">
        <v>33</v>
      </c>
      <c r="J36" s="127">
        <v>3310</v>
      </c>
      <c r="K36" s="64" t="s">
        <v>33</v>
      </c>
      <c r="L36" s="69">
        <v>3040</v>
      </c>
      <c r="M36" s="70"/>
      <c r="N36" s="70"/>
      <c r="O36" s="70"/>
      <c r="R36" s="35"/>
      <c r="S36" s="18"/>
      <c r="T36" s="16"/>
      <c r="U36" s="17"/>
      <c r="V36" s="16"/>
      <c r="W36" s="17"/>
      <c r="X36" s="16"/>
      <c r="Y36" s="17"/>
      <c r="Z36" s="17"/>
      <c r="AA36" s="17"/>
      <c r="AB36" s="16"/>
      <c r="AC36" s="17"/>
      <c r="AD36" s="21"/>
      <c r="AE36" s="21"/>
      <c r="AF36" s="21"/>
    </row>
    <row r="37" spans="1:172" ht="11.25" customHeight="1" x14ac:dyDescent="0.2">
      <c r="A37" s="143" t="s">
        <v>47</v>
      </c>
      <c r="B37" s="144"/>
      <c r="C37" s="144"/>
      <c r="D37" s="144"/>
      <c r="E37" s="144"/>
      <c r="F37" s="144"/>
      <c r="G37" s="144"/>
      <c r="H37" s="144"/>
      <c r="I37" s="144"/>
      <c r="J37" s="144"/>
      <c r="K37" s="144"/>
      <c r="L37" s="144"/>
      <c r="M37" s="144"/>
      <c r="N37" s="144"/>
      <c r="O37" s="144"/>
      <c r="R37" s="36"/>
      <c r="S37" s="37"/>
      <c r="T37" s="38"/>
      <c r="U37" s="39"/>
      <c r="V37" s="38"/>
      <c r="W37" s="39"/>
      <c r="X37" s="38"/>
      <c r="Y37" s="39"/>
      <c r="Z37" s="38"/>
      <c r="AA37" s="39"/>
      <c r="AB37" s="38"/>
      <c r="AC37" s="39"/>
      <c r="AD37" s="40"/>
      <c r="AE37" s="40"/>
      <c r="AF37" s="40"/>
      <c r="AG37" s="40"/>
      <c r="AH37" s="40"/>
    </row>
    <row r="38" spans="1:172" ht="11.25" customHeight="1" x14ac:dyDescent="0.2">
      <c r="A38" s="149" t="s">
        <v>87</v>
      </c>
      <c r="B38" s="147"/>
      <c r="C38" s="147"/>
      <c r="D38" s="147"/>
      <c r="E38" s="147"/>
      <c r="F38" s="147"/>
      <c r="G38" s="147"/>
      <c r="H38" s="147"/>
      <c r="I38" s="147"/>
      <c r="J38" s="147"/>
      <c r="K38" s="147"/>
      <c r="L38" s="147"/>
      <c r="M38" s="147"/>
      <c r="N38" s="147"/>
      <c r="O38" s="147"/>
      <c r="R38" s="43"/>
      <c r="S38" s="44"/>
      <c r="T38" s="44"/>
      <c r="U38" s="44"/>
      <c r="V38" s="44"/>
      <c r="W38" s="44"/>
      <c r="X38" s="44"/>
      <c r="Y38" s="44"/>
      <c r="Z38" s="44"/>
      <c r="AA38" s="44"/>
      <c r="AB38" s="44"/>
      <c r="AC38" s="44"/>
      <c r="AD38" s="21"/>
      <c r="AE38" s="21"/>
      <c r="AF38" s="21"/>
    </row>
    <row r="39" spans="1:172" ht="11.25" customHeight="1" x14ac:dyDescent="0.2">
      <c r="A39" s="149" t="s">
        <v>9</v>
      </c>
      <c r="B39" s="149"/>
      <c r="C39" s="149"/>
      <c r="D39" s="149"/>
      <c r="E39" s="149"/>
      <c r="F39" s="149"/>
      <c r="G39" s="149"/>
      <c r="H39" s="149"/>
      <c r="I39" s="149"/>
      <c r="J39" s="149"/>
      <c r="K39" s="149"/>
      <c r="L39" s="149"/>
      <c r="M39" s="147"/>
      <c r="N39" s="147"/>
      <c r="O39" s="147"/>
      <c r="R39" s="45"/>
      <c r="S39" s="45"/>
      <c r="T39" s="45"/>
      <c r="U39" s="45"/>
      <c r="V39" s="45"/>
      <c r="W39" s="45"/>
      <c r="X39" s="45"/>
      <c r="Y39" s="45"/>
      <c r="Z39" s="45"/>
      <c r="AA39" s="45"/>
      <c r="AB39" s="45"/>
      <c r="AC39" s="45"/>
      <c r="AD39" s="21"/>
      <c r="AE39" s="21"/>
      <c r="AF39" s="21"/>
    </row>
    <row r="40" spans="1:172" s="106" customFormat="1" ht="22.5" customHeight="1" x14ac:dyDescent="0.2">
      <c r="A40" s="150" t="s">
        <v>45</v>
      </c>
      <c r="B40" s="151"/>
      <c r="C40" s="151"/>
      <c r="D40" s="151"/>
      <c r="E40" s="151"/>
      <c r="F40" s="151"/>
      <c r="G40" s="151"/>
      <c r="H40" s="151"/>
      <c r="I40" s="151"/>
      <c r="J40" s="151"/>
      <c r="K40" s="151"/>
      <c r="L40" s="151"/>
      <c r="M40" s="151"/>
      <c r="N40" s="151"/>
      <c r="O40" s="151"/>
      <c r="R40" s="107"/>
      <c r="S40" s="107"/>
      <c r="T40" s="107"/>
      <c r="U40" s="107"/>
      <c r="V40" s="107"/>
      <c r="W40" s="107"/>
      <c r="X40" s="107"/>
      <c r="Y40" s="107"/>
      <c r="Z40" s="107"/>
      <c r="AA40" s="107"/>
      <c r="AB40" s="107"/>
      <c r="AC40" s="107"/>
      <c r="AD40" s="108"/>
      <c r="AE40" s="108"/>
      <c r="AF40" s="108"/>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row>
    <row r="41" spans="1:172" ht="11.25" customHeight="1" x14ac:dyDescent="0.2">
      <c r="A41" s="146" t="s">
        <v>81</v>
      </c>
      <c r="B41" s="147"/>
      <c r="C41" s="147"/>
      <c r="D41" s="147"/>
      <c r="E41" s="147"/>
      <c r="F41" s="147"/>
      <c r="G41" s="147"/>
      <c r="H41" s="147"/>
      <c r="I41" s="147"/>
      <c r="J41" s="147"/>
      <c r="K41" s="147"/>
      <c r="L41" s="147"/>
      <c r="R41" s="9"/>
      <c r="S41" s="9"/>
      <c r="T41" s="9"/>
      <c r="U41" s="9"/>
      <c r="V41" s="9"/>
      <c r="W41" s="9"/>
      <c r="X41" s="9"/>
      <c r="Y41" s="9"/>
      <c r="Z41" s="9"/>
      <c r="AA41" s="9"/>
      <c r="AB41" s="9"/>
      <c r="AC41" s="9"/>
      <c r="AD41" s="1"/>
      <c r="AE41" s="1"/>
      <c r="AF41" s="1"/>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row>
    <row r="42" spans="1:172" ht="11.25" customHeight="1" x14ac:dyDescent="0.2">
      <c r="A42" s="148" t="s">
        <v>82</v>
      </c>
      <c r="B42" s="147"/>
      <c r="C42" s="147"/>
      <c r="D42" s="147"/>
      <c r="E42" s="147"/>
      <c r="F42" s="147"/>
      <c r="G42" s="147"/>
      <c r="H42" s="147"/>
      <c r="I42" s="147"/>
      <c r="J42" s="147"/>
      <c r="K42" s="147"/>
      <c r="L42" s="147"/>
      <c r="R42" s="9"/>
      <c r="S42" s="9"/>
      <c r="T42" s="9"/>
      <c r="U42" s="9"/>
      <c r="V42" s="9"/>
      <c r="W42" s="9"/>
      <c r="X42" s="9"/>
      <c r="Y42" s="9"/>
      <c r="Z42" s="9"/>
      <c r="AA42" s="9"/>
      <c r="AB42" s="9"/>
      <c r="AC42" s="9"/>
      <c r="AD42" s="1"/>
      <c r="AE42" s="1"/>
      <c r="AF42" s="1"/>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row>
    <row r="43" spans="1:172" ht="11.25" customHeight="1" x14ac:dyDescent="0.2">
      <c r="AD43" s="21"/>
      <c r="AE43" s="21"/>
      <c r="AF43" s="21"/>
    </row>
    <row r="44" spans="1:172" x14ac:dyDescent="0.2">
      <c r="AD44" s="21"/>
      <c r="AE44" s="21"/>
      <c r="AF44" s="21"/>
    </row>
    <row r="45" spans="1:172" x14ac:dyDescent="0.2">
      <c r="AD45" s="21"/>
      <c r="AE45" s="21"/>
      <c r="AF45" s="21"/>
    </row>
    <row r="46" spans="1:172" x14ac:dyDescent="0.2">
      <c r="AD46" s="21"/>
      <c r="AE46" s="21"/>
      <c r="AF46" s="21"/>
    </row>
    <row r="47" spans="1:172" x14ac:dyDescent="0.2">
      <c r="AD47" s="21"/>
      <c r="AE47" s="21"/>
      <c r="AF47" s="21"/>
    </row>
    <row r="48" spans="1:172" x14ac:dyDescent="0.2">
      <c r="AD48" s="21"/>
      <c r="AE48" s="21"/>
      <c r="AF48" s="21"/>
    </row>
    <row r="49" spans="30:32" x14ac:dyDescent="0.2">
      <c r="AD49" s="21"/>
      <c r="AE49" s="21"/>
      <c r="AF49" s="21"/>
    </row>
    <row r="50" spans="30:32" x14ac:dyDescent="0.2">
      <c r="AD50" s="21"/>
      <c r="AE50" s="21"/>
      <c r="AF50" s="21"/>
    </row>
  </sheetData>
  <mergeCells count="11">
    <mergeCell ref="A41:L41"/>
    <mergeCell ref="A42:L42"/>
    <mergeCell ref="A38:O38"/>
    <mergeCell ref="A40:O40"/>
    <mergeCell ref="A39:O39"/>
    <mergeCell ref="A1:O1"/>
    <mergeCell ref="A2:O2"/>
    <mergeCell ref="A4:O4"/>
    <mergeCell ref="A3:O3"/>
    <mergeCell ref="A37:O37"/>
    <mergeCell ref="A5:L5"/>
  </mergeCells>
  <pageMargins left="0.5" right="0.5" top="0.5" bottom="0.75" header="0.5" footer="0.5"/>
  <pageSetup fitToHeight="0" orientation="portrait" r:id="rId1"/>
  <ignoredErrors>
    <ignoredError sqref="D6:L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zoomScaleNormal="100" workbookViewId="0">
      <selection activeCell="P4" sqref="P4"/>
    </sheetView>
  </sheetViews>
  <sheetFormatPr defaultColWidth="8.85546875" defaultRowHeight="11.25" customHeight="1" x14ac:dyDescent="0.2"/>
  <cols>
    <col min="1" max="1" width="23.28515625" style="12" customWidth="1"/>
    <col min="2" max="2" width="1.7109375" style="12" customWidth="1"/>
    <col min="3" max="3" width="9.28515625" style="12" customWidth="1"/>
    <col min="4" max="4" width="1.7109375" style="12" customWidth="1"/>
    <col min="5" max="5" width="9.28515625" style="12" customWidth="1"/>
    <col min="6" max="6" width="1.7109375" style="12" customWidth="1"/>
    <col min="7" max="7" width="9.28515625" style="12" customWidth="1"/>
    <col min="8" max="8" width="1.7109375" style="12" customWidth="1"/>
    <col min="9" max="9" width="9.28515625" style="12" customWidth="1"/>
    <col min="10" max="10" width="1.7109375" style="12" customWidth="1"/>
    <col min="11" max="11" width="9.28515625" style="12" customWidth="1"/>
    <col min="12" max="12" width="1.7109375" style="12" customWidth="1"/>
    <col min="13" max="13" width="9.28515625" style="12" customWidth="1"/>
    <col min="14" max="14" width="2.28515625" style="12" customWidth="1"/>
    <col min="15" max="16384" width="8.85546875" style="12"/>
  </cols>
  <sheetData>
    <row r="1" spans="1:14" ht="11.25" customHeight="1" x14ac:dyDescent="0.2">
      <c r="A1" s="141" t="s">
        <v>10</v>
      </c>
      <c r="B1" s="142"/>
      <c r="C1" s="142"/>
      <c r="D1" s="142"/>
      <c r="E1" s="142"/>
      <c r="F1" s="142"/>
      <c r="G1" s="142"/>
      <c r="H1" s="142"/>
      <c r="I1" s="142"/>
      <c r="J1" s="142"/>
      <c r="K1" s="142"/>
      <c r="L1" s="142"/>
      <c r="M1" s="142"/>
      <c r="N1" s="1"/>
    </row>
    <row r="2" spans="1:14" ht="11.25" customHeight="1" x14ac:dyDescent="0.2">
      <c r="A2" s="141" t="s">
        <v>20</v>
      </c>
      <c r="B2" s="155"/>
      <c r="C2" s="155"/>
      <c r="D2" s="155"/>
      <c r="E2" s="155"/>
      <c r="F2" s="155"/>
      <c r="G2" s="155"/>
      <c r="H2" s="155"/>
      <c r="I2" s="155"/>
      <c r="J2" s="155"/>
      <c r="K2" s="155"/>
      <c r="L2" s="155"/>
      <c r="M2" s="155"/>
      <c r="N2" s="1"/>
    </row>
    <row r="3" spans="1:14" ht="11.25" customHeight="1" x14ac:dyDescent="0.2">
      <c r="A3" s="157"/>
      <c r="B3" s="157"/>
      <c r="C3" s="157"/>
      <c r="D3" s="157"/>
      <c r="E3" s="157"/>
      <c r="F3" s="157"/>
      <c r="G3" s="157"/>
      <c r="H3" s="157"/>
      <c r="I3" s="157"/>
      <c r="J3" s="157"/>
      <c r="K3" s="157"/>
      <c r="L3" s="157"/>
      <c r="M3" s="157"/>
      <c r="N3" s="1"/>
    </row>
    <row r="4" spans="1:14" ht="11.25" customHeight="1" x14ac:dyDescent="0.2">
      <c r="A4" s="51"/>
      <c r="B4" s="51"/>
      <c r="C4" s="152" t="s">
        <v>40</v>
      </c>
      <c r="D4" s="153"/>
      <c r="E4" s="153"/>
      <c r="F4" s="154"/>
      <c r="G4" s="153"/>
      <c r="H4" s="52"/>
      <c r="I4" s="152" t="s">
        <v>48</v>
      </c>
      <c r="J4" s="153"/>
      <c r="K4" s="153"/>
      <c r="L4" s="154"/>
      <c r="M4" s="153"/>
      <c r="N4" s="1"/>
    </row>
    <row r="5" spans="1:14" ht="11.25" customHeight="1" x14ac:dyDescent="0.2">
      <c r="A5" s="3"/>
      <c r="B5" s="3"/>
      <c r="C5" s="103"/>
      <c r="D5" s="104"/>
      <c r="E5" s="103"/>
      <c r="F5" s="104"/>
      <c r="G5" s="120" t="s">
        <v>12</v>
      </c>
      <c r="H5" s="101"/>
      <c r="I5" s="103"/>
      <c r="J5" s="104"/>
      <c r="K5" s="103"/>
      <c r="L5" s="104"/>
      <c r="M5" s="99" t="s">
        <v>12</v>
      </c>
      <c r="N5" s="1"/>
    </row>
    <row r="6" spans="1:14" ht="11.25" customHeight="1" x14ac:dyDescent="0.2">
      <c r="A6" s="3"/>
      <c r="B6" s="3"/>
      <c r="C6" s="53"/>
      <c r="D6" s="122"/>
      <c r="E6" s="53"/>
      <c r="F6" s="122"/>
      <c r="G6" s="120" t="s">
        <v>13</v>
      </c>
      <c r="H6" s="101"/>
      <c r="I6" s="53"/>
      <c r="J6" s="100"/>
      <c r="K6" s="53"/>
      <c r="L6" s="100"/>
      <c r="M6" s="99" t="s">
        <v>13</v>
      </c>
      <c r="N6" s="1"/>
    </row>
    <row r="7" spans="1:14" ht="11.25" customHeight="1" x14ac:dyDescent="0.2">
      <c r="A7" s="3"/>
      <c r="B7" s="3"/>
      <c r="C7" s="53" t="s">
        <v>2</v>
      </c>
      <c r="D7" s="121"/>
      <c r="E7" s="53" t="s">
        <v>3</v>
      </c>
      <c r="F7" s="121"/>
      <c r="G7" s="54" t="s">
        <v>14</v>
      </c>
      <c r="H7" s="101"/>
      <c r="I7" s="53" t="s">
        <v>2</v>
      </c>
      <c r="J7" s="101"/>
      <c r="K7" s="53" t="s">
        <v>3</v>
      </c>
      <c r="L7" s="101"/>
      <c r="M7" s="54" t="s">
        <v>14</v>
      </c>
      <c r="N7" s="1"/>
    </row>
    <row r="8" spans="1:14" ht="11.25" customHeight="1" x14ac:dyDescent="0.2">
      <c r="A8" s="75" t="s">
        <v>21</v>
      </c>
      <c r="B8" s="76"/>
      <c r="C8" s="75" t="s">
        <v>15</v>
      </c>
      <c r="D8" s="77"/>
      <c r="E8" s="75" t="s">
        <v>16</v>
      </c>
      <c r="F8" s="77"/>
      <c r="G8" s="75" t="s">
        <v>17</v>
      </c>
      <c r="H8" s="77"/>
      <c r="I8" s="75" t="s">
        <v>15</v>
      </c>
      <c r="J8" s="77"/>
      <c r="K8" s="75" t="s">
        <v>16</v>
      </c>
      <c r="L8" s="77"/>
      <c r="M8" s="75" t="s">
        <v>17</v>
      </c>
      <c r="N8" s="1"/>
    </row>
    <row r="9" spans="1:14" ht="11.25" customHeight="1" x14ac:dyDescent="0.2">
      <c r="A9" s="13" t="s">
        <v>22</v>
      </c>
      <c r="B9" s="11"/>
      <c r="C9" s="92">
        <v>1930</v>
      </c>
      <c r="D9" s="62"/>
      <c r="E9" s="93">
        <v>711</v>
      </c>
      <c r="F9" s="62"/>
      <c r="G9" s="102">
        <v>369</v>
      </c>
      <c r="H9" s="14"/>
      <c r="I9" s="92">
        <v>1590</v>
      </c>
      <c r="J9" s="62"/>
      <c r="K9" s="93">
        <v>415</v>
      </c>
      <c r="L9" s="62"/>
      <c r="M9" s="102">
        <v>260</v>
      </c>
      <c r="N9" s="4"/>
    </row>
    <row r="10" spans="1:14" ht="11.25" customHeight="1" x14ac:dyDescent="0.2">
      <c r="A10" s="55" t="s">
        <v>23</v>
      </c>
      <c r="B10" s="3"/>
      <c r="C10" s="92">
        <v>77200</v>
      </c>
      <c r="D10" s="62"/>
      <c r="E10" s="92">
        <v>34200</v>
      </c>
      <c r="F10" s="62"/>
      <c r="G10" s="92">
        <v>443</v>
      </c>
      <c r="H10" s="59" t="s">
        <v>33</v>
      </c>
      <c r="I10" s="92">
        <v>71600</v>
      </c>
      <c r="J10" s="62"/>
      <c r="K10" s="92">
        <v>32100</v>
      </c>
      <c r="L10" s="62"/>
      <c r="M10" s="92">
        <v>449</v>
      </c>
      <c r="N10" s="4"/>
    </row>
    <row r="11" spans="1:14" ht="11.25" customHeight="1" x14ac:dyDescent="0.2">
      <c r="A11" s="55" t="s">
        <v>24</v>
      </c>
      <c r="B11" s="3"/>
      <c r="C11" s="92">
        <v>63800</v>
      </c>
      <c r="D11" s="62"/>
      <c r="E11" s="92">
        <v>25000</v>
      </c>
      <c r="F11" s="62"/>
      <c r="G11" s="92">
        <v>392</v>
      </c>
      <c r="H11" s="59"/>
      <c r="I11" s="92">
        <v>57000</v>
      </c>
      <c r="J11" s="62"/>
      <c r="K11" s="92">
        <v>22400</v>
      </c>
      <c r="L11" s="62"/>
      <c r="M11" s="92">
        <v>393</v>
      </c>
      <c r="N11" s="4"/>
    </row>
    <row r="12" spans="1:14" ht="11.25" customHeight="1" x14ac:dyDescent="0.2">
      <c r="A12" s="55" t="s">
        <v>76</v>
      </c>
      <c r="B12" s="3"/>
      <c r="C12" s="92">
        <v>245000</v>
      </c>
      <c r="D12" s="62"/>
      <c r="E12" s="92">
        <v>50700</v>
      </c>
      <c r="F12" s="62"/>
      <c r="G12" s="92">
        <v>207</v>
      </c>
      <c r="H12" s="59"/>
      <c r="I12" s="92">
        <v>212000</v>
      </c>
      <c r="J12" s="62"/>
      <c r="K12" s="92">
        <v>51100</v>
      </c>
      <c r="L12" s="62"/>
      <c r="M12" s="92">
        <v>241</v>
      </c>
      <c r="N12" s="4"/>
    </row>
    <row r="13" spans="1:14" ht="11.25" customHeight="1" x14ac:dyDescent="0.2">
      <c r="A13" s="56" t="s">
        <v>25</v>
      </c>
      <c r="B13" s="5"/>
      <c r="C13" s="90" t="s">
        <v>41</v>
      </c>
      <c r="D13" s="62"/>
      <c r="E13" s="90" t="s">
        <v>41</v>
      </c>
      <c r="F13" s="62"/>
      <c r="G13" s="90" t="s">
        <v>41</v>
      </c>
      <c r="H13" s="59"/>
      <c r="I13" s="90" t="s">
        <v>41</v>
      </c>
      <c r="J13" s="62"/>
      <c r="K13" s="90" t="s">
        <v>41</v>
      </c>
      <c r="L13" s="62"/>
      <c r="M13" s="90" t="s">
        <v>41</v>
      </c>
      <c r="N13" s="4"/>
    </row>
    <row r="14" spans="1:14" ht="11.25" customHeight="1" x14ac:dyDescent="0.2">
      <c r="A14" s="56" t="s">
        <v>26</v>
      </c>
      <c r="B14" s="5"/>
      <c r="C14" s="92">
        <v>106000</v>
      </c>
      <c r="D14" s="62"/>
      <c r="E14" s="92">
        <v>47400</v>
      </c>
      <c r="F14" s="62"/>
      <c r="G14" s="92">
        <v>448</v>
      </c>
      <c r="H14" s="61"/>
      <c r="I14" s="92">
        <v>66700</v>
      </c>
      <c r="J14" s="62"/>
      <c r="K14" s="92">
        <v>35000</v>
      </c>
      <c r="L14" s="62"/>
      <c r="M14" s="92">
        <v>525</v>
      </c>
      <c r="N14" s="4"/>
    </row>
    <row r="15" spans="1:14" ht="11.25" customHeight="1" x14ac:dyDescent="0.2">
      <c r="A15" s="56" t="s">
        <v>27</v>
      </c>
      <c r="B15" s="5"/>
      <c r="C15" s="92">
        <v>2320</v>
      </c>
      <c r="D15" s="62"/>
      <c r="E15" s="92">
        <v>2040</v>
      </c>
      <c r="F15" s="62"/>
      <c r="G15" s="92">
        <v>882</v>
      </c>
      <c r="H15" s="59"/>
      <c r="I15" s="92">
        <v>2060</v>
      </c>
      <c r="J15" s="62"/>
      <c r="K15" s="92">
        <v>1240</v>
      </c>
      <c r="L15" s="62"/>
      <c r="M15" s="92">
        <v>601</v>
      </c>
      <c r="N15" s="4"/>
    </row>
    <row r="16" spans="1:14" ht="11.25" customHeight="1" x14ac:dyDescent="0.2">
      <c r="A16" s="56" t="s">
        <v>28</v>
      </c>
      <c r="B16" s="5"/>
      <c r="C16" s="92">
        <v>2210</v>
      </c>
      <c r="D16" s="62"/>
      <c r="E16" s="92">
        <v>1340</v>
      </c>
      <c r="F16" s="62"/>
      <c r="G16" s="92">
        <v>606</v>
      </c>
      <c r="H16" s="59"/>
      <c r="I16" s="92">
        <v>1110</v>
      </c>
      <c r="J16" s="62"/>
      <c r="K16" s="92">
        <v>565</v>
      </c>
      <c r="L16" s="62"/>
      <c r="M16" s="92">
        <v>508</v>
      </c>
      <c r="N16" s="4"/>
    </row>
    <row r="17" spans="1:14" ht="11.25" customHeight="1" x14ac:dyDescent="0.2">
      <c r="A17" s="56" t="s">
        <v>29</v>
      </c>
      <c r="B17" s="5"/>
      <c r="C17" s="92">
        <v>23800</v>
      </c>
      <c r="D17" s="62"/>
      <c r="E17" s="92">
        <v>11300</v>
      </c>
      <c r="F17" s="62"/>
      <c r="G17" s="92">
        <v>474</v>
      </c>
      <c r="H17" s="59"/>
      <c r="I17" s="90" t="s">
        <v>41</v>
      </c>
      <c r="J17" s="139"/>
      <c r="K17" s="90" t="s">
        <v>41</v>
      </c>
      <c r="L17" s="139"/>
      <c r="M17" s="90" t="s">
        <v>41</v>
      </c>
      <c r="N17" s="4"/>
    </row>
    <row r="18" spans="1:14" ht="11.25" customHeight="1" x14ac:dyDescent="0.2">
      <c r="A18" s="56" t="s">
        <v>77</v>
      </c>
      <c r="B18" s="6"/>
      <c r="C18" s="92">
        <v>22400</v>
      </c>
      <c r="D18" s="62"/>
      <c r="E18" s="92">
        <v>9290</v>
      </c>
      <c r="F18" s="62"/>
      <c r="G18" s="92">
        <v>405</v>
      </c>
      <c r="H18" s="59"/>
      <c r="I18" s="92">
        <v>39400</v>
      </c>
      <c r="J18" s="139"/>
      <c r="K18" s="92">
        <v>13700</v>
      </c>
      <c r="L18" s="139"/>
      <c r="M18" s="92">
        <v>348</v>
      </c>
      <c r="N18" s="4"/>
    </row>
    <row r="19" spans="1:14" ht="11.25" customHeight="1" x14ac:dyDescent="0.2">
      <c r="A19" s="57" t="s">
        <v>18</v>
      </c>
      <c r="B19" s="2"/>
      <c r="C19" s="105">
        <v>545000</v>
      </c>
      <c r="D19" s="63"/>
      <c r="E19" s="58">
        <v>182000</v>
      </c>
      <c r="F19" s="63"/>
      <c r="G19" s="58">
        <v>334</v>
      </c>
      <c r="H19" s="60"/>
      <c r="I19" s="105">
        <v>452000</v>
      </c>
      <c r="J19" s="72"/>
      <c r="K19" s="105">
        <v>157000</v>
      </c>
      <c r="L19" s="72"/>
      <c r="M19" s="105">
        <v>346</v>
      </c>
      <c r="N19" s="4"/>
    </row>
    <row r="20" spans="1:14" ht="11.25" customHeight="1" x14ac:dyDescent="0.2">
      <c r="A20" s="156" t="s">
        <v>86</v>
      </c>
      <c r="B20" s="147"/>
      <c r="C20" s="147"/>
      <c r="D20" s="147"/>
      <c r="E20" s="147"/>
      <c r="F20" s="147"/>
      <c r="G20" s="147"/>
      <c r="H20" s="147"/>
      <c r="I20" s="147"/>
      <c r="J20" s="147"/>
      <c r="K20" s="147"/>
      <c r="L20" s="147"/>
      <c r="M20" s="147"/>
      <c r="N20" s="4"/>
    </row>
    <row r="21" spans="1:14" ht="11.25" customHeight="1" x14ac:dyDescent="0.2">
      <c r="A21" s="149" t="s">
        <v>87</v>
      </c>
      <c r="B21" s="159"/>
      <c r="C21" s="159"/>
      <c r="D21" s="159"/>
      <c r="E21" s="159"/>
      <c r="F21" s="159"/>
      <c r="G21" s="159"/>
      <c r="H21" s="159"/>
      <c r="I21" s="159"/>
      <c r="J21" s="159"/>
      <c r="K21" s="159"/>
      <c r="L21" s="159"/>
      <c r="M21" s="159"/>
      <c r="N21" s="7"/>
    </row>
    <row r="22" spans="1:14" ht="11.25" customHeight="1" x14ac:dyDescent="0.2">
      <c r="A22" s="160" t="s">
        <v>19</v>
      </c>
      <c r="B22" s="159"/>
      <c r="C22" s="159"/>
      <c r="D22" s="159"/>
      <c r="E22" s="159"/>
      <c r="F22" s="159"/>
      <c r="G22" s="159"/>
      <c r="H22" s="159"/>
      <c r="I22" s="159"/>
      <c r="J22" s="159"/>
      <c r="K22" s="159"/>
      <c r="L22" s="159"/>
      <c r="M22" s="159"/>
      <c r="N22" s="1"/>
    </row>
    <row r="23" spans="1:14" ht="11.25" customHeight="1" x14ac:dyDescent="0.2">
      <c r="A23" s="160" t="s">
        <v>30</v>
      </c>
      <c r="B23" s="159"/>
      <c r="C23" s="159"/>
      <c r="D23" s="159"/>
      <c r="E23" s="159"/>
      <c r="F23" s="159"/>
      <c r="G23" s="159"/>
      <c r="H23" s="159"/>
      <c r="I23" s="159"/>
      <c r="J23" s="159"/>
      <c r="K23" s="159"/>
      <c r="L23" s="159"/>
      <c r="M23" s="159"/>
      <c r="N23" s="1"/>
    </row>
    <row r="24" spans="1:14" ht="11.25" customHeight="1" x14ac:dyDescent="0.2">
      <c r="A24" s="160" t="s">
        <v>85</v>
      </c>
      <c r="B24" s="159"/>
      <c r="C24" s="159"/>
      <c r="D24" s="159"/>
      <c r="E24" s="159"/>
      <c r="F24" s="159"/>
      <c r="G24" s="159"/>
      <c r="H24" s="159"/>
      <c r="I24" s="159"/>
      <c r="J24" s="159"/>
      <c r="K24" s="159"/>
      <c r="L24" s="159"/>
      <c r="M24" s="159"/>
      <c r="N24" s="1"/>
    </row>
    <row r="25" spans="1:14" ht="11.25" customHeight="1" x14ac:dyDescent="0.2">
      <c r="A25" s="158" t="s">
        <v>78</v>
      </c>
      <c r="B25" s="159"/>
      <c r="C25" s="159"/>
      <c r="D25" s="159"/>
      <c r="E25" s="159"/>
      <c r="F25" s="159"/>
      <c r="G25" s="159"/>
      <c r="H25" s="159"/>
      <c r="I25" s="159"/>
      <c r="J25" s="159"/>
      <c r="K25" s="159"/>
      <c r="L25" s="159"/>
      <c r="M25" s="159"/>
    </row>
    <row r="26" spans="1:14" ht="11.25" customHeight="1" x14ac:dyDescent="0.2">
      <c r="A26" s="146" t="s">
        <v>79</v>
      </c>
      <c r="B26" s="146"/>
      <c r="C26" s="146"/>
      <c r="D26" s="146"/>
      <c r="E26" s="146"/>
      <c r="F26" s="146"/>
      <c r="G26" s="146"/>
      <c r="H26" s="146"/>
      <c r="I26" s="146"/>
      <c r="J26" s="146"/>
      <c r="K26" s="146"/>
      <c r="L26" s="146"/>
      <c r="M26" s="146"/>
    </row>
  </sheetData>
  <mergeCells count="12">
    <mergeCell ref="A25:M25"/>
    <mergeCell ref="A26:M26"/>
    <mergeCell ref="A21:M21"/>
    <mergeCell ref="A22:M22"/>
    <mergeCell ref="A23:M23"/>
    <mergeCell ref="A24:M24"/>
    <mergeCell ref="C4:G4"/>
    <mergeCell ref="I4:M4"/>
    <mergeCell ref="A1:M1"/>
    <mergeCell ref="A2:M2"/>
    <mergeCell ref="A20:M20"/>
    <mergeCell ref="A3:M3"/>
  </mergeCells>
  <pageMargins left="0.5" right="0.5" top="0.5" bottom="0.75" header="0.3" footer="0.3"/>
  <pageSetup orientation="portrait" horizontalDpi="1200" verticalDpi="1200" r:id="rId1"/>
  <ignoredErrors>
    <ignoredError sqref="C4:M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EC825-05B2-4DFE-997F-DC3E73922D62}">
  <dimension ref="A1:N30"/>
  <sheetViews>
    <sheetView zoomScaleNormal="100" workbookViewId="0">
      <selection sqref="A1:L1"/>
    </sheetView>
  </sheetViews>
  <sheetFormatPr defaultColWidth="9.85546875" defaultRowHeight="11.25" x14ac:dyDescent="0.25"/>
  <cols>
    <col min="1" max="1" width="23.5703125" style="129" customWidth="1"/>
    <col min="2" max="2" width="1.85546875" style="140" customWidth="1"/>
    <col min="3" max="3" width="7.85546875" style="126" bestFit="1" customWidth="1"/>
    <col min="4" max="4" width="1.85546875" style="140" customWidth="1"/>
    <col min="5" max="5" width="7.85546875" style="126" bestFit="1" customWidth="1"/>
    <col min="6" max="6" width="1.85546875" style="140" customWidth="1"/>
    <col min="7" max="7" width="7.85546875" style="126" bestFit="1" customWidth="1"/>
    <col min="8" max="8" width="1.85546875" style="140" customWidth="1"/>
    <col min="9" max="9" width="7.85546875" style="126" bestFit="1" customWidth="1"/>
    <col min="10" max="10" width="1.85546875" style="140" customWidth="1"/>
    <col min="11" max="11" width="7.85546875" style="126" bestFit="1" customWidth="1"/>
    <col min="12" max="12" width="1.85546875" style="140" customWidth="1"/>
    <col min="13" max="16384" width="9.85546875" style="128"/>
  </cols>
  <sheetData>
    <row r="1" spans="1:12" ht="11.25" customHeight="1" x14ac:dyDescent="0.25">
      <c r="A1" s="164" t="s">
        <v>84</v>
      </c>
      <c r="B1" s="164"/>
      <c r="C1" s="164"/>
      <c r="D1" s="164"/>
      <c r="E1" s="164"/>
      <c r="F1" s="164"/>
      <c r="G1" s="164"/>
      <c r="H1" s="164"/>
      <c r="I1" s="164"/>
      <c r="J1" s="164"/>
      <c r="K1" s="164"/>
      <c r="L1" s="164"/>
    </row>
    <row r="2" spans="1:12" ht="11.25" customHeight="1" x14ac:dyDescent="0.25">
      <c r="A2" s="164" t="s">
        <v>49</v>
      </c>
      <c r="B2" s="164"/>
      <c r="C2" s="164"/>
      <c r="D2" s="164"/>
      <c r="E2" s="164"/>
      <c r="F2" s="164"/>
      <c r="G2" s="164"/>
      <c r="H2" s="164"/>
      <c r="I2" s="164"/>
      <c r="J2" s="164"/>
      <c r="K2" s="164"/>
      <c r="L2" s="164"/>
    </row>
    <row r="3" spans="1:12" ht="11.25" customHeight="1" x14ac:dyDescent="0.25">
      <c r="A3" s="165"/>
      <c r="B3" s="165"/>
      <c r="C3" s="165"/>
      <c r="D3" s="165"/>
      <c r="E3" s="165"/>
      <c r="F3" s="165"/>
      <c r="G3" s="165"/>
      <c r="H3" s="165"/>
      <c r="I3" s="165"/>
      <c r="J3" s="165"/>
      <c r="K3" s="165"/>
      <c r="L3" s="165"/>
    </row>
    <row r="4" spans="1:12" ht="11.25" customHeight="1" x14ac:dyDescent="0.25">
      <c r="A4" s="164" t="s">
        <v>50</v>
      </c>
      <c r="B4" s="164"/>
      <c r="C4" s="164"/>
      <c r="D4" s="164"/>
      <c r="E4" s="164"/>
      <c r="F4" s="164"/>
      <c r="G4" s="164"/>
      <c r="H4" s="164"/>
      <c r="I4" s="164"/>
      <c r="J4" s="164"/>
      <c r="K4" s="164"/>
      <c r="L4" s="164"/>
    </row>
    <row r="5" spans="1:12" ht="11.25" customHeight="1" x14ac:dyDescent="0.25">
      <c r="A5" s="166"/>
      <c r="B5" s="166"/>
      <c r="C5" s="166"/>
      <c r="D5" s="166"/>
      <c r="E5" s="166"/>
      <c r="F5" s="166"/>
      <c r="G5" s="166"/>
      <c r="H5" s="166"/>
      <c r="I5" s="166"/>
      <c r="J5" s="166"/>
      <c r="K5" s="166"/>
      <c r="L5" s="166"/>
    </row>
    <row r="6" spans="1:12" ht="11.25" customHeight="1" x14ac:dyDescent="0.25">
      <c r="A6" s="131" t="s">
        <v>51</v>
      </c>
      <c r="B6" s="132"/>
      <c r="C6" s="123">
        <v>2014</v>
      </c>
      <c r="D6" s="133"/>
      <c r="E6" s="123">
        <v>2015</v>
      </c>
      <c r="F6" s="133"/>
      <c r="G6" s="123">
        <v>2016</v>
      </c>
      <c r="H6" s="133"/>
      <c r="I6" s="123">
        <v>2017</v>
      </c>
      <c r="J6" s="133"/>
      <c r="K6" s="123">
        <v>2018</v>
      </c>
      <c r="L6" s="133"/>
    </row>
    <row r="7" spans="1:12" ht="11.25" customHeight="1" x14ac:dyDescent="0.25">
      <c r="A7" s="134" t="s">
        <v>52</v>
      </c>
      <c r="C7" s="124">
        <v>22680</v>
      </c>
      <c r="E7" s="124">
        <v>23282</v>
      </c>
      <c r="G7" s="124">
        <v>17905</v>
      </c>
      <c r="I7" s="124">
        <v>19924</v>
      </c>
      <c r="J7" s="140" t="s">
        <v>33</v>
      </c>
      <c r="K7" s="124">
        <v>20000</v>
      </c>
      <c r="L7" s="140" t="s">
        <v>53</v>
      </c>
    </row>
    <row r="8" spans="1:12" ht="11.25" customHeight="1" x14ac:dyDescent="0.25">
      <c r="A8" s="135" t="s">
        <v>54</v>
      </c>
      <c r="C8" s="124">
        <v>84904</v>
      </c>
      <c r="E8" s="124">
        <v>57657</v>
      </c>
      <c r="G8" s="124">
        <v>44820</v>
      </c>
      <c r="I8" s="124">
        <v>45000</v>
      </c>
      <c r="J8" s="140" t="s">
        <v>53</v>
      </c>
      <c r="K8" s="124">
        <v>45000</v>
      </c>
      <c r="L8" s="140" t="s">
        <v>53</v>
      </c>
    </row>
    <row r="9" spans="1:12" ht="11.25" customHeight="1" x14ac:dyDescent="0.25">
      <c r="A9" s="135" t="s">
        <v>55</v>
      </c>
      <c r="C9" s="124">
        <v>1000</v>
      </c>
      <c r="D9" s="140" t="s">
        <v>33</v>
      </c>
      <c r="E9" s="124">
        <v>1000</v>
      </c>
      <c r="F9" s="140" t="s">
        <v>33</v>
      </c>
      <c r="G9" s="124">
        <v>800</v>
      </c>
      <c r="H9" s="140" t="s">
        <v>33</v>
      </c>
      <c r="I9" s="124">
        <v>500</v>
      </c>
      <c r="J9" s="140" t="s">
        <v>33</v>
      </c>
      <c r="K9" s="124">
        <v>500</v>
      </c>
    </row>
    <row r="10" spans="1:12" ht="11.25" customHeight="1" x14ac:dyDescent="0.25">
      <c r="A10" s="135" t="s">
        <v>56</v>
      </c>
      <c r="C10" s="124">
        <v>5000</v>
      </c>
      <c r="E10" s="124">
        <v>5000</v>
      </c>
      <c r="G10" s="124">
        <v>5000</v>
      </c>
      <c r="I10" s="124">
        <v>5000</v>
      </c>
      <c r="K10" s="124">
        <v>5000</v>
      </c>
    </row>
    <row r="11" spans="1:12" ht="11.25" customHeight="1" x14ac:dyDescent="0.25">
      <c r="A11" s="135" t="s">
        <v>57</v>
      </c>
      <c r="C11" s="124">
        <v>2037000</v>
      </c>
      <c r="D11" s="140" t="s">
        <v>33</v>
      </c>
      <c r="E11" s="124">
        <v>723800</v>
      </c>
      <c r="F11" s="140" t="s">
        <v>33</v>
      </c>
      <c r="G11" s="124">
        <v>1930000</v>
      </c>
      <c r="I11" s="124">
        <v>1219000</v>
      </c>
      <c r="J11" s="140" t="s">
        <v>33</v>
      </c>
      <c r="K11" s="124">
        <v>935600</v>
      </c>
    </row>
    <row r="12" spans="1:12" ht="11.25" customHeight="1" x14ac:dyDescent="0.25">
      <c r="A12" s="135" t="s">
        <v>73</v>
      </c>
      <c r="C12" s="124">
        <v>985328</v>
      </c>
      <c r="E12" s="124">
        <v>890670</v>
      </c>
      <c r="G12" s="124">
        <v>921410</v>
      </c>
      <c r="I12" s="124">
        <v>700000</v>
      </c>
      <c r="K12" s="124">
        <v>750000</v>
      </c>
      <c r="L12" s="140" t="s">
        <v>53</v>
      </c>
    </row>
    <row r="13" spans="1:12" ht="11.25" customHeight="1" x14ac:dyDescent="0.25">
      <c r="A13" s="135" t="s">
        <v>58</v>
      </c>
      <c r="C13" s="124">
        <v>37957</v>
      </c>
      <c r="D13" s="140" t="s">
        <v>33</v>
      </c>
      <c r="E13" s="124">
        <v>36248</v>
      </c>
      <c r="F13" s="140" t="s">
        <v>33</v>
      </c>
      <c r="G13" s="124">
        <v>42219</v>
      </c>
      <c r="H13" s="140" t="s">
        <v>33</v>
      </c>
      <c r="I13" s="124">
        <v>39538</v>
      </c>
      <c r="J13" s="140" t="s">
        <v>33</v>
      </c>
      <c r="K13" s="124">
        <v>39406</v>
      </c>
      <c r="L13" s="140" t="s">
        <v>53</v>
      </c>
    </row>
    <row r="14" spans="1:12" ht="11.25" customHeight="1" x14ac:dyDescent="0.25">
      <c r="A14" s="135" t="s">
        <v>59</v>
      </c>
      <c r="C14" s="124">
        <v>42646</v>
      </c>
      <c r="E14" s="124">
        <v>63030</v>
      </c>
      <c r="G14" s="124">
        <v>17083</v>
      </c>
      <c r="I14" s="124">
        <v>20000</v>
      </c>
      <c r="J14" s="140" t="s">
        <v>53</v>
      </c>
      <c r="K14" s="124">
        <v>20000</v>
      </c>
      <c r="L14" s="140" t="s">
        <v>53</v>
      </c>
    </row>
    <row r="15" spans="1:12" ht="11.25" customHeight="1" x14ac:dyDescent="0.25">
      <c r="A15" s="135" t="s">
        <v>60</v>
      </c>
      <c r="C15" s="124">
        <v>26000</v>
      </c>
      <c r="E15" s="124">
        <v>26000</v>
      </c>
      <c r="F15" s="140" t="s">
        <v>53</v>
      </c>
      <c r="G15" s="124">
        <v>19000</v>
      </c>
      <c r="I15" s="124">
        <v>20000</v>
      </c>
      <c r="J15" s="140" t="s">
        <v>53</v>
      </c>
      <c r="K15" s="124">
        <v>20000</v>
      </c>
      <c r="L15" s="140" t="s">
        <v>53</v>
      </c>
    </row>
    <row r="16" spans="1:12" ht="11.25" customHeight="1" x14ac:dyDescent="0.25">
      <c r="A16" s="135" t="s">
        <v>61</v>
      </c>
      <c r="C16" s="124">
        <v>22000</v>
      </c>
      <c r="E16" s="124">
        <v>25000</v>
      </c>
      <c r="G16" s="124">
        <v>25000</v>
      </c>
      <c r="I16" s="124">
        <v>17000</v>
      </c>
      <c r="J16" s="140" t="s">
        <v>33</v>
      </c>
      <c r="K16" s="124">
        <v>20000</v>
      </c>
    </row>
    <row r="17" spans="1:14" ht="11.25" customHeight="1" x14ac:dyDescent="0.25">
      <c r="A17" s="135" t="s">
        <v>62</v>
      </c>
      <c r="C17" s="124">
        <v>17194</v>
      </c>
      <c r="E17" s="124">
        <v>18575</v>
      </c>
      <c r="G17" s="124">
        <v>21645</v>
      </c>
      <c r="I17" s="124">
        <v>19000</v>
      </c>
      <c r="J17" s="140" t="s">
        <v>53</v>
      </c>
      <c r="K17" s="124">
        <v>18000</v>
      </c>
      <c r="L17" s="140" t="s">
        <v>53</v>
      </c>
    </row>
    <row r="18" spans="1:14" ht="11.25" customHeight="1" x14ac:dyDescent="0.25">
      <c r="A18" s="135" t="s">
        <v>63</v>
      </c>
      <c r="C18" s="124">
        <v>17000</v>
      </c>
      <c r="E18" s="124">
        <v>25000</v>
      </c>
      <c r="G18" s="124">
        <v>19000</v>
      </c>
      <c r="I18" s="124">
        <v>18000</v>
      </c>
      <c r="K18" s="124">
        <v>19000</v>
      </c>
      <c r="L18" s="140" t="s">
        <v>53</v>
      </c>
    </row>
    <row r="19" spans="1:14" ht="11.25" customHeight="1" x14ac:dyDescent="0.25">
      <c r="A19" s="135" t="s">
        <v>64</v>
      </c>
      <c r="C19" s="124">
        <v>1100</v>
      </c>
      <c r="E19" s="124">
        <v>1000</v>
      </c>
      <c r="F19" s="140" t="s">
        <v>53</v>
      </c>
      <c r="G19" s="124">
        <v>1000</v>
      </c>
      <c r="H19" s="140" t="s">
        <v>53</v>
      </c>
      <c r="I19" s="124">
        <v>1000</v>
      </c>
      <c r="J19" s="140" t="s">
        <v>53</v>
      </c>
      <c r="K19" s="124">
        <v>1000</v>
      </c>
      <c r="L19" s="140" t="s">
        <v>53</v>
      </c>
    </row>
    <row r="20" spans="1:14" ht="11.25" customHeight="1" x14ac:dyDescent="0.25">
      <c r="A20" s="135" t="s">
        <v>65</v>
      </c>
      <c r="C20" s="124">
        <v>54100</v>
      </c>
      <c r="E20" s="124">
        <v>17200</v>
      </c>
      <c r="G20" s="124">
        <v>15690</v>
      </c>
      <c r="I20" s="124">
        <v>5800</v>
      </c>
      <c r="J20" s="140" t="s">
        <v>33</v>
      </c>
      <c r="K20" s="124">
        <v>6000</v>
      </c>
      <c r="L20" s="140" t="s">
        <v>53</v>
      </c>
    </row>
    <row r="21" spans="1:14" ht="11.25" customHeight="1" x14ac:dyDescent="0.25">
      <c r="A21" s="135" t="s">
        <v>66</v>
      </c>
      <c r="C21" s="124">
        <v>897125</v>
      </c>
      <c r="E21" s="124">
        <v>843242</v>
      </c>
      <c r="G21" s="124">
        <v>1066251</v>
      </c>
      <c r="H21" s="140" t="s">
        <v>33</v>
      </c>
      <c r="I21" s="124">
        <v>606231</v>
      </c>
      <c r="J21" s="140" t="s">
        <v>33</v>
      </c>
      <c r="K21" s="124">
        <v>650000</v>
      </c>
      <c r="L21" s="140" t="s">
        <v>53</v>
      </c>
    </row>
    <row r="22" spans="1:14" ht="11.25" customHeight="1" x14ac:dyDescent="0.25">
      <c r="A22" s="135" t="s">
        <v>67</v>
      </c>
      <c r="C22" s="124">
        <v>462000</v>
      </c>
      <c r="E22" s="124">
        <v>501000</v>
      </c>
      <c r="G22" s="124">
        <v>521000</v>
      </c>
      <c r="I22" s="124">
        <v>570000</v>
      </c>
      <c r="K22" s="124">
        <v>494000</v>
      </c>
    </row>
    <row r="23" spans="1:14" ht="11.25" customHeight="1" x14ac:dyDescent="0.25">
      <c r="A23" s="135" t="s">
        <v>68</v>
      </c>
      <c r="C23" s="125">
        <v>1000</v>
      </c>
      <c r="D23" s="136"/>
      <c r="E23" s="125">
        <v>1000</v>
      </c>
      <c r="F23" s="136"/>
      <c r="G23" s="125">
        <v>1000</v>
      </c>
      <c r="H23" s="136"/>
      <c r="I23" s="125">
        <v>1000</v>
      </c>
      <c r="J23" s="136"/>
      <c r="K23" s="125">
        <v>1000</v>
      </c>
      <c r="L23" s="136"/>
    </row>
    <row r="24" spans="1:14" ht="11.25" customHeight="1" x14ac:dyDescent="0.25">
      <c r="A24" s="137" t="s">
        <v>69</v>
      </c>
      <c r="C24" s="124">
        <v>4710000</v>
      </c>
      <c r="D24" s="140" t="s">
        <v>33</v>
      </c>
      <c r="E24" s="124">
        <v>3260000</v>
      </c>
      <c r="F24" s="140" t="s">
        <v>33</v>
      </c>
      <c r="G24" s="124">
        <v>4670000</v>
      </c>
      <c r="H24" s="140" t="s">
        <v>33</v>
      </c>
      <c r="I24" s="124">
        <v>3310000</v>
      </c>
      <c r="J24" s="140" t="s">
        <v>33</v>
      </c>
      <c r="K24" s="124">
        <v>3040000</v>
      </c>
      <c r="L24" s="140" t="s">
        <v>53</v>
      </c>
    </row>
    <row r="25" spans="1:14" ht="11.25" customHeight="1" x14ac:dyDescent="0.25">
      <c r="A25" s="163" t="s">
        <v>70</v>
      </c>
      <c r="B25" s="163"/>
      <c r="C25" s="163"/>
      <c r="D25" s="163"/>
      <c r="E25" s="163"/>
      <c r="F25" s="163"/>
      <c r="G25" s="163"/>
      <c r="H25" s="163"/>
      <c r="I25" s="163"/>
      <c r="J25" s="163"/>
      <c r="K25" s="163"/>
      <c r="L25" s="163"/>
      <c r="M25" s="130"/>
      <c r="N25" s="130"/>
    </row>
    <row r="26" spans="1:14" ht="22.5" customHeight="1" x14ac:dyDescent="0.25">
      <c r="A26" s="161" t="s">
        <v>71</v>
      </c>
      <c r="B26" s="161"/>
      <c r="C26" s="161"/>
      <c r="D26" s="161"/>
      <c r="E26" s="161"/>
      <c r="F26" s="161"/>
      <c r="G26" s="161"/>
      <c r="H26" s="161"/>
      <c r="I26" s="161"/>
      <c r="J26" s="161"/>
      <c r="K26" s="161"/>
      <c r="L26" s="161"/>
      <c r="M26" s="130"/>
      <c r="N26" s="130"/>
    </row>
    <row r="27" spans="1:14" ht="22.5" customHeight="1" x14ac:dyDescent="0.25">
      <c r="A27" s="161" t="s">
        <v>74</v>
      </c>
      <c r="B27" s="161"/>
      <c r="C27" s="161"/>
      <c r="D27" s="161"/>
      <c r="E27" s="161"/>
      <c r="F27" s="161"/>
      <c r="G27" s="161"/>
      <c r="H27" s="161"/>
      <c r="I27" s="161"/>
      <c r="J27" s="161"/>
      <c r="K27" s="161"/>
      <c r="L27" s="161"/>
      <c r="M27" s="130"/>
      <c r="N27" s="130"/>
    </row>
    <row r="28" spans="1:14" ht="11.25" customHeight="1" x14ac:dyDescent="0.25">
      <c r="A28" s="162" t="s">
        <v>72</v>
      </c>
      <c r="B28" s="162"/>
      <c r="C28" s="162"/>
      <c r="D28" s="162"/>
      <c r="E28" s="162"/>
      <c r="F28" s="162"/>
      <c r="G28" s="162"/>
      <c r="H28" s="162"/>
      <c r="I28" s="162"/>
      <c r="J28" s="162"/>
      <c r="K28" s="162"/>
      <c r="L28" s="162"/>
      <c r="M28" s="130"/>
      <c r="N28" s="130"/>
    </row>
    <row r="29" spans="1:14" ht="22.5" customHeight="1" x14ac:dyDescent="0.25">
      <c r="A29" s="161" t="s">
        <v>75</v>
      </c>
      <c r="B29" s="161"/>
      <c r="C29" s="161"/>
      <c r="D29" s="161"/>
      <c r="E29" s="161"/>
      <c r="F29" s="161"/>
      <c r="G29" s="161"/>
      <c r="H29" s="161"/>
      <c r="I29" s="161"/>
      <c r="J29" s="161"/>
      <c r="K29" s="161"/>
      <c r="L29" s="161"/>
      <c r="M29" s="130"/>
      <c r="N29" s="130"/>
    </row>
    <row r="30" spans="1:14" ht="11.25" customHeight="1" x14ac:dyDescent="0.25">
      <c r="A30" s="162" t="s">
        <v>88</v>
      </c>
      <c r="B30" s="162"/>
      <c r="C30" s="162"/>
      <c r="D30" s="162"/>
      <c r="E30" s="162"/>
      <c r="F30" s="162"/>
      <c r="G30" s="162"/>
      <c r="H30" s="162"/>
      <c r="I30" s="162"/>
      <c r="J30" s="162"/>
      <c r="K30" s="162"/>
      <c r="L30" s="162"/>
      <c r="M30" s="130"/>
      <c r="N30" s="130"/>
    </row>
  </sheetData>
  <mergeCells count="11">
    <mergeCell ref="A25:L25"/>
    <mergeCell ref="A1:L1"/>
    <mergeCell ref="A2:L2"/>
    <mergeCell ref="A3:L3"/>
    <mergeCell ref="A4:L4"/>
    <mergeCell ref="A5:L5"/>
    <mergeCell ref="A26:L26"/>
    <mergeCell ref="A27:L27"/>
    <mergeCell ref="A28:L28"/>
    <mergeCell ref="A29:L29"/>
    <mergeCell ref="A30:L30"/>
  </mergeCells>
  <printOptions horizontalCentered="1"/>
  <pageMargins left="0.5" right="0.5" top="0.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vt:lpstr>
      <vt:lpstr>T1</vt:lpstr>
      <vt:lpstr>T2</vt:lpstr>
      <vt:lpstr>T3</vt:lpstr>
    </vt:vector>
  </TitlesOfParts>
  <Company>U.S.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Perlite in 2016 Annual</dc:title>
  <dc:subject>USGS Mineral Industry Surveys</dc:subject>
  <dc:creator>Thompson, Darlene</dc:creator>
  <cp:keywords>Perlite; Statistics</cp:keywords>
  <cp:lastModifiedBy>Hakim, Samir</cp:lastModifiedBy>
  <cp:lastPrinted>2020-08-04T10:44:36Z</cp:lastPrinted>
  <dcterms:created xsi:type="dcterms:W3CDTF">2014-07-16T15:37:01Z</dcterms:created>
  <dcterms:modified xsi:type="dcterms:W3CDTF">2021-05-24T16:54:16Z</dcterms:modified>
</cp:coreProperties>
</file>