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65401" windowWidth="8745" windowHeight="11505" tabRatio="781" activeTab="0"/>
  </bookViews>
  <sheets>
    <sheet name="Text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  <sheet name="T10" sheetId="11" r:id="rId11"/>
    <sheet name="T11" sheetId="12" r:id="rId12"/>
    <sheet name="T12" sheetId="13" r:id="rId13"/>
    <sheet name="T13" sheetId="14" r:id="rId14"/>
    <sheet name="T14" sheetId="15" r:id="rId15"/>
    <sheet name="T15" sheetId="16" r:id="rId16"/>
    <sheet name="T16" sheetId="17" r:id="rId17"/>
    <sheet name="T17" sheetId="18" r:id="rId18"/>
    <sheet name="T18" sheetId="19" r:id="rId19"/>
    <sheet name="T19" sheetId="20" r:id="rId20"/>
    <sheet name="T20" sheetId="21" r:id="rId21"/>
    <sheet name="T21" sheetId="22" r:id="rId22"/>
    <sheet name="T22" sheetId="23" r:id="rId23"/>
    <sheet name="T23" sheetId="24" r:id="rId24"/>
    <sheet name="T24" sheetId="25" r:id="rId25"/>
    <sheet name="T25" sheetId="26" r:id="rId26"/>
  </sheets>
  <definedNames/>
  <calcPr fullCalcOnLoad="1"/>
</workbook>
</file>

<file path=xl/sharedStrings.xml><?xml version="1.0" encoding="utf-8"?>
<sst xmlns="http://schemas.openxmlformats.org/spreadsheetml/2006/main" count="4815" uniqueCount="2100">
  <si>
    <t xml:space="preserve">Central and north-central parts of </t>
  </si>
  <si>
    <t>the country</t>
  </si>
  <si>
    <t>Bogartyr Mine</t>
  </si>
  <si>
    <t>Northern Kazakhstan</t>
  </si>
  <si>
    <t>Severny Mine</t>
  </si>
  <si>
    <t>Karaganda Basin</t>
  </si>
  <si>
    <t>Maykuben Basin</t>
  </si>
  <si>
    <t>Shubarkul Basin</t>
  </si>
  <si>
    <t>Turgay Basin</t>
  </si>
  <si>
    <t>Mining, recoverable, Cu content</t>
  </si>
  <si>
    <t>Kazakhmys PLC mines:</t>
  </si>
  <si>
    <t>Balkhash complex:</t>
  </si>
  <si>
    <t>Kounrad Mine</t>
  </si>
  <si>
    <t>South-central Kazakhstan</t>
  </si>
  <si>
    <t>Sayak Mine</t>
  </si>
  <si>
    <t>Shatyrkul Mine</t>
  </si>
  <si>
    <t>East Region:</t>
  </si>
  <si>
    <t>Artemyevskoe Mine</t>
  </si>
  <si>
    <t>East Kazakhstan</t>
  </si>
  <si>
    <t>Belousovskoe Mine</t>
  </si>
  <si>
    <t>Irtyshskoe Mine</t>
  </si>
  <si>
    <t>Nikolaevskoe Mine</t>
  </si>
  <si>
    <t>Orlovskoe Mine</t>
  </si>
  <si>
    <t>Yubileyno-Snegirikhinskoe Mine</t>
  </si>
  <si>
    <t>Karaganda Region:</t>
  </si>
  <si>
    <t>Abyz Mine</t>
  </si>
  <si>
    <t>North-central Kazakhstan</t>
  </si>
  <si>
    <t>Nurkazgan Mine</t>
  </si>
  <si>
    <t>TABLE 11—Continued</t>
  </si>
  <si>
    <t>Copper—Continued:</t>
  </si>
  <si>
    <t>Zhezkazgan complex:</t>
  </si>
  <si>
    <t>Annensky Mine</t>
  </si>
  <si>
    <t>East Mine</t>
  </si>
  <si>
    <t>North Mine</t>
  </si>
  <si>
    <t>South Mine</t>
  </si>
  <si>
    <t>Stepnoy Mine</t>
  </si>
  <si>
    <t>West Mine</t>
  </si>
  <si>
    <t>Kazzinc JSC (Glencore International AG, 99%):</t>
  </si>
  <si>
    <t>Ridder:</t>
  </si>
  <si>
    <t>Ridder-Sokolny Mine</t>
  </si>
  <si>
    <t>Shubinsky Mine</t>
  </si>
  <si>
    <t>Tishinsky Mine</t>
  </si>
  <si>
    <t>Zyrianovsk: Maleevsky Mine</t>
  </si>
  <si>
    <t>Processing, recoverable, Cu content</t>
  </si>
  <si>
    <t>Kazakhmys PLC mines or plants:</t>
  </si>
  <si>
    <t>Balkhash complex: Balkhash concentrator</t>
  </si>
  <si>
    <t>Karaganda Region: Abyz Mine</t>
  </si>
  <si>
    <t>Zhezkazgan concentrator:</t>
  </si>
  <si>
    <t>Number 1</t>
  </si>
  <si>
    <t>Number 2</t>
  </si>
  <si>
    <t>Kazzinc JSC:</t>
  </si>
  <si>
    <t>Ridder: Ridder concentrator</t>
  </si>
  <si>
    <t>Zyrianovsk: Zyrianovsk concentrator</t>
  </si>
  <si>
    <t>Balkhash smelter</t>
  </si>
  <si>
    <t>South Central Kazakhstan</t>
  </si>
  <si>
    <t>Balkhash refinery</t>
  </si>
  <si>
    <t>Zhezkazgan smelter</t>
  </si>
  <si>
    <t>North Central Kazakhstan</t>
  </si>
  <si>
    <t>Zhezkazgan refinery</t>
  </si>
  <si>
    <t>Kazzinc JSC: Ust-Kamenogorsk: Lead smelter</t>
  </si>
  <si>
    <t>Ferrochrome:</t>
  </si>
  <si>
    <t>Aqtobe</t>
  </si>
  <si>
    <t>Aksu</t>
  </si>
  <si>
    <t>Ferrosilicochromiumsilicon</t>
  </si>
  <si>
    <t>Ferrochrome, high-carbon</t>
  </si>
  <si>
    <t>Gallium</t>
  </si>
  <si>
    <t>Byproduct of polymetallic ores and native gold</t>
  </si>
  <si>
    <t>mining</t>
  </si>
  <si>
    <t>Ispat-Karmet Steelworks</t>
  </si>
  <si>
    <t>Karaganda</t>
  </si>
  <si>
    <t>Lisakovskiy and Sokolovsko-Sarbay mining and</t>
  </si>
  <si>
    <t xml:space="preserve">metallurgical complexes [Sokolov-Sarbai Mining </t>
  </si>
  <si>
    <t xml:space="preserve">Production Association (SSGPO), a subsidiary of the </t>
  </si>
  <si>
    <t>Eurasian Natural Resources Corp. (ENRC)]</t>
  </si>
  <si>
    <t>Mining, recoverable Pb content of ore</t>
  </si>
  <si>
    <t>Zyrianovsk:</t>
  </si>
  <si>
    <t>Grekhovsky Mine</t>
  </si>
  <si>
    <t>Maleevsky Mine</t>
  </si>
  <si>
    <t>Mining, gross weight Pb-Zn ore</t>
  </si>
  <si>
    <t>ShalkiyaZinc N.V.</t>
  </si>
  <si>
    <t>Kyzylorda region</t>
  </si>
  <si>
    <t>Processing, recoverable Pb content of ore</t>
  </si>
  <si>
    <t>Kazzinc JSC: Ridder concentrator</t>
  </si>
  <si>
    <t>ShalkiyaZinc N.V. processing plant</t>
  </si>
  <si>
    <t>Kentau</t>
  </si>
  <si>
    <t>Chimkent smelter</t>
  </si>
  <si>
    <t>Kazzinc JSC: Ust-Kamenogorsk lead smelter</t>
  </si>
  <si>
    <t>Magnesium, metal</t>
  </si>
  <si>
    <t>Ust-Kamenogorsk titanium-magnesium plant</t>
  </si>
  <si>
    <t>Manganese, crude ore</t>
  </si>
  <si>
    <t>Atasurda</t>
  </si>
  <si>
    <t>Atasu</t>
  </si>
  <si>
    <t>Tur, East Kamys Mines (Karaganda</t>
  </si>
  <si>
    <t>region)</t>
  </si>
  <si>
    <t>Sary-Arkapolimetal</t>
  </si>
  <si>
    <t>Zhayrang region</t>
  </si>
  <si>
    <t>Zhezdy</t>
  </si>
  <si>
    <t>Mining, recoverable content of ore</t>
  </si>
  <si>
    <t>Kazakhmys PLC facilities:</t>
  </si>
  <si>
    <t>Balkhash complex</t>
  </si>
  <si>
    <t>Karaobinskoye deposit</t>
  </si>
  <si>
    <t>Karaoba region</t>
  </si>
  <si>
    <t>Sayak deposit</t>
  </si>
  <si>
    <t>Sayaq (Sayak) region</t>
  </si>
  <si>
    <t>Akchatau molybdenum metal plant</t>
  </si>
  <si>
    <t xml:space="preserve">Zhezkazgan region </t>
  </si>
  <si>
    <t>Companies:</t>
  </si>
  <si>
    <t>CNPC Aktobemunaigaz</t>
  </si>
  <si>
    <t>Embamunaigaz</t>
  </si>
  <si>
    <t>Emba District</t>
  </si>
  <si>
    <t>Huricane Kumkol Munai</t>
  </si>
  <si>
    <t>Aral Sea region</t>
  </si>
  <si>
    <t>Karachaganak Petroleum Operating BV</t>
  </si>
  <si>
    <t>Northwestern Kazakhstan</t>
  </si>
  <si>
    <t>Mangistaumunaigaz</t>
  </si>
  <si>
    <t>Mangghhyshlaq Peninsula</t>
  </si>
  <si>
    <t>Tengizchevroil joint venture</t>
  </si>
  <si>
    <t>Tengiz deposit</t>
  </si>
  <si>
    <t>Zhanazhol deposit</t>
  </si>
  <si>
    <t>Urikhtau deposit</t>
  </si>
  <si>
    <t>Agip Kazakhstan North Caspian Operating</t>
  </si>
  <si>
    <t>Kashagana offshore field</t>
  </si>
  <si>
    <t xml:space="preserve">  Co. (AGip KCO)</t>
  </si>
  <si>
    <t>Uzenmunaigaz</t>
  </si>
  <si>
    <t>Uzen deposit</t>
  </si>
  <si>
    <t>Niobium</t>
  </si>
  <si>
    <t>Karachaganak field</t>
  </si>
  <si>
    <t>Alibekmola, Ayrankul, Chinarevskoye, Kozhasay,</t>
  </si>
  <si>
    <t>North Buzachi, Sazankurak, Saztyube, and Urikhtau</t>
  </si>
  <si>
    <t>Kashagan offshore field</t>
  </si>
  <si>
    <t>Co. (AGip KCO)</t>
  </si>
  <si>
    <t>Refined, crude oil</t>
  </si>
  <si>
    <t>throughput</t>
  </si>
  <si>
    <t>respectively</t>
  </si>
  <si>
    <t>Phosphate rock</t>
  </si>
  <si>
    <t>Chilisay mining directorate</t>
  </si>
  <si>
    <t>Karatau production association</t>
  </si>
  <si>
    <t>Shymkent and Zhambyl regions</t>
  </si>
  <si>
    <t>Aktau complex</t>
  </si>
  <si>
    <t>Aktau</t>
  </si>
  <si>
    <t>selenium, tellurium, thallium)</t>
  </si>
  <si>
    <t>Chimkent metallurgical plant (Yuzhpolimetall)</t>
  </si>
  <si>
    <t>Ust-Kamenogorsk lead-zinc plant (Kazzinc)</t>
  </si>
  <si>
    <t>Akchatau mining-beneficiation complex</t>
  </si>
  <si>
    <t>Rhenium</t>
  </si>
  <si>
    <t>Balkhash copper mining-metallurgical complex</t>
  </si>
  <si>
    <t>(Kazakhmys PLC)</t>
  </si>
  <si>
    <t>Silver, refined</t>
  </si>
  <si>
    <t>Chimkent metallurgical plants</t>
  </si>
  <si>
    <t>Ridder (Kazzinc)</t>
  </si>
  <si>
    <t>Tantalum</t>
  </si>
  <si>
    <t>Oskemen</t>
  </si>
  <si>
    <t>Tin</t>
  </si>
  <si>
    <t xml:space="preserve">Akzhaik deposit, Zhezkazgan </t>
  </si>
  <si>
    <t>Ore, ilmenite</t>
  </si>
  <si>
    <t>Obukhovskoye, Satpayevskoye, and Shokashsk</t>
  </si>
  <si>
    <t>Uranium, U content</t>
  </si>
  <si>
    <t>Kazatomprom affiliated companies:</t>
  </si>
  <si>
    <t>Akbastau JV</t>
  </si>
  <si>
    <t>Budenovskoye deposit, Sozak</t>
  </si>
  <si>
    <t>region</t>
  </si>
  <si>
    <t>Appak LLP</t>
  </si>
  <si>
    <t>Mynkuduk deposit, Mynkuduk</t>
  </si>
  <si>
    <t>Baiken-U LLP</t>
  </si>
  <si>
    <t>Khorassan deposit, Kyzylorda</t>
  </si>
  <si>
    <t xml:space="preserve">Betpak Dala JV, consisting of Akdala mine and </t>
  </si>
  <si>
    <t>Southern Kazakhstan</t>
  </si>
  <si>
    <t>Site No. 4 mine of Inkai deposit</t>
  </si>
  <si>
    <t>Karatau LLP</t>
  </si>
  <si>
    <t>Katco JV, consisting of Site No. 1 Yuzhnyi and</t>
  </si>
  <si>
    <t>Site No. 2 Tortkuduk of Moinkum deposit</t>
  </si>
  <si>
    <t>Kyzylkum LLP</t>
  </si>
  <si>
    <t>Mining Group No. 6 LLP</t>
  </si>
  <si>
    <t>Prikaspiskiy ore enrichment center</t>
  </si>
  <si>
    <t>Aqtau</t>
  </si>
  <si>
    <t>Semizbai-U</t>
  </si>
  <si>
    <t>Semizbai deposit, interface of</t>
  </si>
  <si>
    <t>Northern Kazakhstan and</t>
  </si>
  <si>
    <t>Akmola</t>
  </si>
  <si>
    <t>Shevchenko</t>
  </si>
  <si>
    <t>Stepnogorskyi mining-chemical complex, Shantobe</t>
  </si>
  <si>
    <t>Vostok and Zvezdnoe deposits,</t>
  </si>
  <si>
    <t>Mine</t>
  </si>
  <si>
    <t>west of Stepnogorsk</t>
  </si>
  <si>
    <t>Stepnoye Mining Group LLP</t>
  </si>
  <si>
    <t>Taboshara</t>
  </si>
  <si>
    <t>Taukent Mining Chemical Plant LLP</t>
  </si>
  <si>
    <t>Tselinny chemical complex</t>
  </si>
  <si>
    <t>Stepnogorsk</t>
  </si>
  <si>
    <t>Ulba metallurgical plant JSC (UMP)</t>
  </si>
  <si>
    <t>JV Zarechnoye JSC</t>
  </si>
  <si>
    <t>Zarechnoye deposit, Olrarski</t>
  </si>
  <si>
    <t>region, South Kazakhstan</t>
  </si>
  <si>
    <t>Kazatomprom mines:</t>
  </si>
  <si>
    <t>Kanzhugan, Moinjum, Uvanas</t>
  </si>
  <si>
    <t>Chu-Sarysu uranium ore province</t>
  </si>
  <si>
    <t>Northern Karamurun, Southern Karamurun</t>
  </si>
  <si>
    <t>Srydarya uranium ore province</t>
  </si>
  <si>
    <t>Vostok Mines</t>
  </si>
  <si>
    <t>Northern Kazakhstan uranium ore</t>
  </si>
  <si>
    <t>province</t>
  </si>
  <si>
    <t>Mining, recoverable, Zn content</t>
  </si>
  <si>
    <t>Shaimerden deposit</t>
  </si>
  <si>
    <t>North Kazakhstan</t>
  </si>
  <si>
    <t xml:space="preserve">    Mining, Zn content of Pb-Zn ore</t>
  </si>
  <si>
    <t>Kyzlordo region</t>
  </si>
  <si>
    <t xml:space="preserve">    Processing, recoverable, Zn content</t>
  </si>
  <si>
    <t>Ridder concentrator</t>
  </si>
  <si>
    <t xml:space="preserve">    Metal</t>
  </si>
  <si>
    <t>Ridder zinc refinery</t>
  </si>
  <si>
    <t>Ust-Kamenogorsk zinc refinery</t>
  </si>
  <si>
    <t>TABLE 12</t>
  </si>
  <si>
    <t>Antimony:</t>
  </si>
  <si>
    <t>Metal and compounds</t>
  </si>
  <si>
    <t>Mercury:</t>
  </si>
  <si>
    <t>Silver</t>
  </si>
  <si>
    <t>Clay</t>
  </si>
  <si>
    <t>Lime, dead-burned</t>
  </si>
  <si>
    <t>Rare earths:</t>
  </si>
  <si>
    <t>Concentrate, gross weight</t>
  </si>
  <si>
    <t>Rare earth oxide equivalent:</t>
  </si>
  <si>
    <t>Compounds</t>
  </si>
  <si>
    <t>Metals</t>
  </si>
  <si>
    <t>Sand-gravel aggregate</t>
  </si>
  <si>
    <t>Sands</t>
  </si>
  <si>
    <t>Stone:</t>
  </si>
  <si>
    <t>Building stone</t>
  </si>
  <si>
    <t>Petroleum, crude</t>
  </si>
  <si>
    <t xml:space="preserve">                    --</t>
  </si>
  <si>
    <t>TABLE 13</t>
  </si>
  <si>
    <t xml:space="preserve">     Annual</t>
  </si>
  <si>
    <t>Sb content of ore</t>
  </si>
  <si>
    <t>Kadamzhayskiy Rayon</t>
  </si>
  <si>
    <t>Kadamzhay Mine</t>
  </si>
  <si>
    <t>Terek-Sayskiy Mine</t>
  </si>
  <si>
    <t>Khaydarkan complex</t>
  </si>
  <si>
    <t>Khaydarkan Region</t>
  </si>
  <si>
    <t>Ore</t>
  </si>
  <si>
    <t>Kadamzhay deposit</t>
  </si>
  <si>
    <t>Terek-Sayskiy beneficiation plant</t>
  </si>
  <si>
    <t>Terek-Sayskiy deposit</t>
  </si>
  <si>
    <t>Kantskiy cement plant</t>
  </si>
  <si>
    <t>Kant</t>
  </si>
  <si>
    <t>Seven underground mines, five open pits, which</t>
  </si>
  <si>
    <t>Southwestern, central, and northeastern</t>
  </si>
  <si>
    <t xml:space="preserve">include the following deposits: Almalyk, </t>
  </si>
  <si>
    <t>parts of the country</t>
  </si>
  <si>
    <t xml:space="preserve">Dzhergalan, Kara-Kiche-Kok-Yangak, Kyzyl-Kiya, </t>
  </si>
  <si>
    <t>Sulyukta, and Tashkumyr</t>
  </si>
  <si>
    <t>Fluorspar, concentrate</t>
  </si>
  <si>
    <t>Khaydarkan mining-metallurgical complex</t>
  </si>
  <si>
    <t>Khaydarkan deposit</t>
  </si>
  <si>
    <t>Au content of ore</t>
  </si>
  <si>
    <t>Kumtor Gold Co. (Centerra Gold Inc.)</t>
  </si>
  <si>
    <t>Kumtor deposit</t>
  </si>
  <si>
    <t>Makmalzoloto (Kyrgyz Government, 100%)</t>
  </si>
  <si>
    <t>Makmal deposit</t>
  </si>
  <si>
    <t>Solton-Sary Mine</t>
  </si>
  <si>
    <t>Naryn</t>
  </si>
  <si>
    <t>Talas Gold</t>
  </si>
  <si>
    <t>Jerooy, Talas Region</t>
  </si>
  <si>
    <t>Taldybulak Levoberezhny deposit</t>
  </si>
  <si>
    <t>Au content of ore, open pit</t>
  </si>
  <si>
    <t>Kyrgyzaltyn-Noroks Mining Company JV</t>
  </si>
  <si>
    <t>Dzher-Uy deposit</t>
  </si>
  <si>
    <t>Au content of ore, underground</t>
  </si>
  <si>
    <t>Kara-Balta refinery</t>
  </si>
  <si>
    <t>Chuskaya Oblast'</t>
  </si>
  <si>
    <t>Hg content of ore</t>
  </si>
  <si>
    <t>Khaydarkan, Chauvi, Chonkoy,</t>
  </si>
  <si>
    <t>and Novoye deposits</t>
  </si>
  <si>
    <t>Molibden Joint Stock Co.</t>
  </si>
  <si>
    <t>Kyrgyzazmunayzat</t>
  </si>
  <si>
    <t>Approximately 300 wells; Changyr-Tash,</t>
  </si>
  <si>
    <t>Chigirchik Pereval, Izbaskentskoye,</t>
  </si>
  <si>
    <t>Kara-Agach, Mayluu-Suu, Susahoye,</t>
  </si>
  <si>
    <t>and Togap-Beshkenskoye deposits (major)</t>
  </si>
  <si>
    <t>Petroleum</t>
  </si>
  <si>
    <t>Kyrgyz Petroleum Co.</t>
  </si>
  <si>
    <t>Dzhalal-Abad Region</t>
  </si>
  <si>
    <t>Concentrates, gross weight</t>
  </si>
  <si>
    <t>Aktyuzskiy mining directorate</t>
  </si>
  <si>
    <t>Kutessai II and Aktyuz-Boordu</t>
  </si>
  <si>
    <t>Compounds and metals, rare-earth</t>
  </si>
  <si>
    <t>oxide equivalent</t>
  </si>
  <si>
    <t>Kyrgyz chemical and metallurgical plant</t>
  </si>
  <si>
    <t>Orlovka</t>
  </si>
  <si>
    <t>Karagoyskoye deposit</t>
  </si>
  <si>
    <t>Oshskaya Oblast'</t>
  </si>
  <si>
    <t>Kumyshtag deposit</t>
  </si>
  <si>
    <t>Talasskaya Oblast'</t>
  </si>
  <si>
    <t>Enil'chek JSC mining enterprise</t>
  </si>
  <si>
    <t>Atdzhaylau deposit</t>
  </si>
  <si>
    <t>Trudovoye deposit</t>
  </si>
  <si>
    <t>Tyanshanolovo mining-beneficiation complex</t>
  </si>
  <si>
    <t>Sary-Dzhas field</t>
  </si>
  <si>
    <t>Uchkoshkon deposit</t>
  </si>
  <si>
    <t>Tungsten</t>
  </si>
  <si>
    <t>Uranium, processed</t>
  </si>
  <si>
    <t>Zarechnoye deposit, Chuskaya Oblast'</t>
  </si>
  <si>
    <t>Linia Prava (LPU) (Nimrodel Resources, 100%)</t>
  </si>
  <si>
    <t>Southern Fergana Valley, Batken Oblast'</t>
  </si>
  <si>
    <t>Antimony, Sb content of concentrate</t>
  </si>
  <si>
    <t>r, 3</t>
  </si>
  <si>
    <t>TALCO aluminum smelter [formerly the Tajikistan</t>
  </si>
  <si>
    <t>Tursunzade</t>
  </si>
  <si>
    <t>Aluminum Smelter (TadAZ)]</t>
  </si>
  <si>
    <t>Antimony, ore</t>
  </si>
  <si>
    <t>Anzob mining-beneficiation complex</t>
  </si>
  <si>
    <t>Dzhizhikrutskoye deposit</t>
  </si>
  <si>
    <t>Antimony, metal</t>
  </si>
  <si>
    <t>Isfara hydrometallurgical plant</t>
  </si>
  <si>
    <t>Isfara</t>
  </si>
  <si>
    <t>Mosrif deposit</t>
  </si>
  <si>
    <t>Bismuth</t>
  </si>
  <si>
    <t>Leninabad mining-beneficiation complex</t>
  </si>
  <si>
    <t>Yuzhno-Yangikanskoye deposit</t>
  </si>
  <si>
    <t>Bismuth, copper, fluorspar, gold,</t>
  </si>
  <si>
    <t>Adrasman mining-beneficiation complex</t>
  </si>
  <si>
    <t>Kanimansurskoye deposit</t>
  </si>
  <si>
    <t xml:space="preserve">  silver, zinc (ore processing)</t>
  </si>
  <si>
    <t>Boron</t>
  </si>
  <si>
    <t>Yakarkharskoye deposit</t>
  </si>
  <si>
    <t>Badakhshan Region</t>
  </si>
  <si>
    <t>Fan-Yagnob hard coal deposits</t>
  </si>
  <si>
    <t>Pyandzh Region</t>
  </si>
  <si>
    <t>Shurab brown coal deposit</t>
  </si>
  <si>
    <t>Shurab Region</t>
  </si>
  <si>
    <t>Copper-lead-zinc</t>
  </si>
  <si>
    <t>Yavan electrochemical complex</t>
  </si>
  <si>
    <t>Pashkharvoskoye deposit</t>
  </si>
  <si>
    <t>Takob mining-beneficiation complex</t>
  </si>
  <si>
    <t>Takob and Krasnye Kholmy deposits</t>
  </si>
  <si>
    <t>Gold, in ore</t>
  </si>
  <si>
    <t>Aprelevka joint venture</t>
  </si>
  <si>
    <t>Aprelevka deposit</t>
  </si>
  <si>
    <t>Darvaz joint venture</t>
  </si>
  <si>
    <t>Yak-Suyskoye deposit, Khatlonskaya</t>
  </si>
  <si>
    <t>Oblast'</t>
  </si>
  <si>
    <t>Tajikzoloto mining-beneficiation complex,</t>
  </si>
  <si>
    <t>Darvazy and Rankul placer deposits,</t>
  </si>
  <si>
    <t xml:space="preserve">  Pamir Artel</t>
  </si>
  <si>
    <t>placers in central and southern</t>
  </si>
  <si>
    <t>parts of country</t>
  </si>
  <si>
    <t>Zerafshan Gold Co.</t>
  </si>
  <si>
    <t>Dzhilau and Taror deposits, Sughd</t>
  </si>
  <si>
    <t>Gold, ore processing</t>
  </si>
  <si>
    <t>Kansayskaya factory</t>
  </si>
  <si>
    <t>Aprelevka, Burgunda, Kyzyl-Chek,</t>
  </si>
  <si>
    <t>and Shkol'noye deposits</t>
  </si>
  <si>
    <t>Vostokredmet refinery</t>
  </si>
  <si>
    <t>Chkalovsk</t>
  </si>
  <si>
    <t>Lead-zinc</t>
  </si>
  <si>
    <t>Altyn-Topkan mining directorate (China Global New</t>
  </si>
  <si>
    <t>Altyn-Topkan deposit (mining</t>
  </si>
  <si>
    <t>Technology Export and Import)</t>
  </si>
  <si>
    <t>ceased in 1997)</t>
  </si>
  <si>
    <t xml:space="preserve">  do.</t>
  </si>
  <si>
    <t>Pay Bulak deposit (mining ceased</t>
  </si>
  <si>
    <t>in 1997)</t>
  </si>
  <si>
    <t>Kansayskoye mining complex</t>
  </si>
  <si>
    <t>Kara-Mazar Region</t>
  </si>
  <si>
    <t>Takaeliyskiy metallurgical complex</t>
  </si>
  <si>
    <t>Dushanbe cement complex</t>
  </si>
  <si>
    <t>Kharangonskoye deposit</t>
  </si>
  <si>
    <t>Loam</t>
  </si>
  <si>
    <t>Varzobskoye Ushchel'ye deposit</t>
  </si>
  <si>
    <t>Marble</t>
  </si>
  <si>
    <t>Dal'yan Bolo deposit</t>
  </si>
  <si>
    <t>Shakhristanskiy region</t>
  </si>
  <si>
    <t>Dashtak deposit</t>
  </si>
  <si>
    <t>Darvaz region</t>
  </si>
  <si>
    <t>Jilikul deposit</t>
  </si>
  <si>
    <t>Pendzhikent region</t>
  </si>
  <si>
    <t>Mercury</t>
  </si>
  <si>
    <t>Natural gas and petroleum:</t>
  </si>
  <si>
    <t>Sixteen oil-gas deposits under exploration,</t>
  </si>
  <si>
    <t>Fergana depression</t>
  </si>
  <si>
    <t xml:space="preserve">  which includes Ayritanskoye, Madaniyatskoye,</t>
  </si>
  <si>
    <t xml:space="preserve">  and Ravatskoye</t>
  </si>
  <si>
    <t>Beshtentyakskoye, Kichik-Belskoye, Shaambary,</t>
  </si>
  <si>
    <t>Southern Tajik depression</t>
  </si>
  <si>
    <t xml:space="preserve">  and Uzunkhorskoye deposits</t>
  </si>
  <si>
    <t>Ashtskiy plant</t>
  </si>
  <si>
    <t>Kamyshkurganskoye deposit</t>
  </si>
  <si>
    <t>Khoja-Sartez, Samanchi, and Tanabchi deposits</t>
  </si>
  <si>
    <t>Voseyskiy plant</t>
  </si>
  <si>
    <t>Khodzha-Muminskoye deposit</t>
  </si>
  <si>
    <t>Tut-Bulakskoye deposit</t>
  </si>
  <si>
    <t>Bolshoy Kanimansur deposit</t>
  </si>
  <si>
    <t>Strontium, ore</t>
  </si>
  <si>
    <t>Chaltash, Chilkutan, and Davgir deposits</t>
  </si>
  <si>
    <t>Khatlon Region</t>
  </si>
  <si>
    <t>Tin-tungsten</t>
  </si>
  <si>
    <t>Tafkon deposit</t>
  </si>
  <si>
    <t>Tungsten ore</t>
  </si>
  <si>
    <t>Maykhura deposit</t>
  </si>
  <si>
    <t>Central Tajikistan</t>
  </si>
  <si>
    <t>Bentonite powder</t>
  </si>
  <si>
    <t>Bischofite</t>
  </si>
  <si>
    <t>Bromine</t>
  </si>
  <si>
    <t>Epsomite</t>
  </si>
  <si>
    <t>Ferrous bromide, 51% Br</t>
  </si>
  <si>
    <t>Iodine</t>
  </si>
  <si>
    <t>Sodium sulfate</t>
  </si>
  <si>
    <t>Petroleum, crude:</t>
  </si>
  <si>
    <t>Gravimetric units</t>
  </si>
  <si>
    <t>thousand 42-gallon barrels</t>
  </si>
  <si>
    <t>TABLE 16</t>
  </si>
  <si>
    <t>capacity</t>
  </si>
  <si>
    <t>Ammonia</t>
  </si>
  <si>
    <t>Maryzoat Association</t>
  </si>
  <si>
    <t>Mary Region</t>
  </si>
  <si>
    <t>Argillite</t>
  </si>
  <si>
    <t>Keramzit plant</t>
  </si>
  <si>
    <t>Yagmanskoye deposit</t>
  </si>
  <si>
    <t>Barite-witherite</t>
  </si>
  <si>
    <t>Arpaklenskiy mining enterprise</t>
  </si>
  <si>
    <t>Arpaklen deposit</t>
  </si>
  <si>
    <t>Kumytash deposit and other deposits</t>
  </si>
  <si>
    <t>Bench gravel and loam:</t>
  </si>
  <si>
    <t>Bench gravel</t>
  </si>
  <si>
    <t>Bezmeinskiy deposit</t>
  </si>
  <si>
    <t>Near Ashkhabad</t>
  </si>
  <si>
    <t>Karabogazsulfate Association</t>
  </si>
  <si>
    <t>Kara-Bogaz-Gol Lagoon, off the</t>
  </si>
  <si>
    <t>Caspian Sea</t>
  </si>
  <si>
    <t>Cheleken plant</t>
  </si>
  <si>
    <t>Cheleken Region</t>
  </si>
  <si>
    <t>Nebitdag plant</t>
  </si>
  <si>
    <t>Nebitdag Region</t>
  </si>
  <si>
    <t>Bakharlinskiy cement plant</t>
  </si>
  <si>
    <t>South of Kelyata train station</t>
  </si>
  <si>
    <t>Bezmeinskiy cement plant</t>
  </si>
  <si>
    <t>Kelyata</t>
  </si>
  <si>
    <t>Oglanly Mine</t>
  </si>
  <si>
    <t>Oglanly Region</t>
  </si>
  <si>
    <t>Kaolin</t>
  </si>
  <si>
    <t>Ashkhabad glass plant</t>
  </si>
  <si>
    <t>Kyzylkainskoye deposit</t>
  </si>
  <si>
    <t>Tuarkyrskoye deposit</t>
  </si>
  <si>
    <t>250 kilometers southeast of</t>
  </si>
  <si>
    <t>Turkmenbashi</t>
  </si>
  <si>
    <t>Coal, oxidized</t>
  </si>
  <si>
    <t>Kelyatinskoye deposit</t>
  </si>
  <si>
    <t>IA Turkmenmineral</t>
  </si>
  <si>
    <t>Mukry, Tagorin deposits</t>
  </si>
  <si>
    <t>Wastes from Gaurdak sulfur deposit</t>
  </si>
  <si>
    <t>Gaurdak, Gora</t>
  </si>
  <si>
    <t>Krasnovodsk Aylagy (anhydride) deposit</t>
  </si>
  <si>
    <t>9 kilometers east of Turkmenbashi</t>
  </si>
  <si>
    <t>Gaurdak</t>
  </si>
  <si>
    <t>4 kilometers northeast of Gaurdak</t>
  </si>
  <si>
    <t>Kara-Dzhumalakskoye</t>
  </si>
  <si>
    <t>60 kilometers from Gaurdak</t>
  </si>
  <si>
    <t>Limestone, for facing materials</t>
  </si>
  <si>
    <t>Charshanginskoye, Gaurdakskoye, Geok-Tepinskoye,</t>
  </si>
  <si>
    <t>Kaylyu, Krasnovodsk Aylagy (tuff and granite),</t>
  </si>
  <si>
    <t>and Tyuzmergenskoye deposits</t>
  </si>
  <si>
    <t>Tagarinskoye deposit</t>
  </si>
  <si>
    <t>8 kilometers from Gaurdak</t>
  </si>
  <si>
    <t>Limestone, for filing stone</t>
  </si>
  <si>
    <t>Aeroport deposit</t>
  </si>
  <si>
    <t>Bekdashskoye deposit</t>
  </si>
  <si>
    <t>Dostluksoye deposit</t>
  </si>
  <si>
    <t>Mukrinskoye deposit</t>
  </si>
  <si>
    <t xml:space="preserve">Achakskoye, Dauletabad, Doviet-Denmez (Donmez),  </t>
  </si>
  <si>
    <t>e, 3</t>
  </si>
  <si>
    <t>Gygyrlinskoye, Ioltan (South Yolotan-Osman),</t>
  </si>
  <si>
    <t>North and South Naipskiye, Shatlyk, and Yashlar</t>
  </si>
  <si>
    <t>Dashoguzskiy, Lebapskiy,</t>
  </si>
  <si>
    <t>Maryyskiy deposits</t>
  </si>
  <si>
    <t>Barsa-Gelmesskoye, Burunskoye, Cheleken,</t>
  </si>
  <si>
    <t>Centered in Caspian plain in west</t>
  </si>
  <si>
    <t xml:space="preserve">Gograndagskoye, Ioltan (South Yolotan-Osman), </t>
  </si>
  <si>
    <t>Turkmenistan and in offshore</t>
  </si>
  <si>
    <t xml:space="preserve">Kamyshldzhinskoye, Korturtepinskoye, Kum Dag, </t>
  </si>
  <si>
    <t>oil fields to the west of Cheleken</t>
  </si>
  <si>
    <t>Kuydzhikskoye, Okaremskoye, and Yashlar deposits</t>
  </si>
  <si>
    <t>Peninsula in Caspian Sea</t>
  </si>
  <si>
    <t>Seydi oil refinery</t>
  </si>
  <si>
    <t>Chardzhou Rayon</t>
  </si>
  <si>
    <t>Turkmenbashi complex of oil refineries</t>
  </si>
  <si>
    <t>Natural pigment</t>
  </si>
  <si>
    <t>Bakhchesu/Cheshme/Gadyn deposit</t>
  </si>
  <si>
    <t>28 kilometers southwest of Serdar</t>
  </si>
  <si>
    <t>Ozokerite</t>
  </si>
  <si>
    <t>Cheleken mining enterprise</t>
  </si>
  <si>
    <t>Potash (sylvinite, carnallite)</t>
  </si>
  <si>
    <t>Karlyuk deposit (experimental mine closed</t>
  </si>
  <si>
    <t>25 kilometers from Gaurdak</t>
  </si>
  <si>
    <t>1998)</t>
  </si>
  <si>
    <t>Karabil'skoye deposit</t>
  </si>
  <si>
    <t>17 kilometers south of Gaurdak</t>
  </si>
  <si>
    <t>Quartz sand</t>
  </si>
  <si>
    <t>Gaurdak deposit</t>
  </si>
  <si>
    <t>Khodzhaguymaskoye deposit</t>
  </si>
  <si>
    <t>4 kilometers west of Gaurdak</t>
  </si>
  <si>
    <t>Kugitangskoye deposit</t>
  </si>
  <si>
    <t>75 kilometers from Gaurdak</t>
  </si>
  <si>
    <t>Uzun-Kudukskoye deposit</t>
  </si>
  <si>
    <t>20 kilometers from Gaurdak</t>
  </si>
  <si>
    <t>Kuulinskoye deposit</t>
  </si>
  <si>
    <t>Dushaksoye deposit</t>
  </si>
  <si>
    <t>Kala-I-Morskoye deposit</t>
  </si>
  <si>
    <t>Kernayskoye deposit</t>
  </si>
  <si>
    <t>Kubatayskoye deposit</t>
  </si>
  <si>
    <t>Ufrinskoye deposit</t>
  </si>
  <si>
    <t>Bekdash, Kara-Bogaz-Gol Lagoon</t>
  </si>
  <si>
    <t>(off Caspian Sea)</t>
  </si>
  <si>
    <t>Strontium (celesite)</t>
  </si>
  <si>
    <t>Arikskoye deposit (mining ceased 1992)</t>
  </si>
  <si>
    <t>Near Gaurdak</t>
  </si>
  <si>
    <t>Shakhtaminskoye deposit</t>
  </si>
  <si>
    <t>Darvaza, Segli-Kar, and Kara-Kum sulfur plants</t>
  </si>
  <si>
    <t>Kara-kum deposit (mining ceased</t>
  </si>
  <si>
    <t>1962)</t>
  </si>
  <si>
    <t>Gaurdak plant</t>
  </si>
  <si>
    <t>Gaurdak deposit (mining ceased</t>
  </si>
  <si>
    <t>1997)</t>
  </si>
  <si>
    <t>Gora deposit</t>
  </si>
  <si>
    <t>former location name, which accounts for discrepencies in the names of enterprises and that of locations.</t>
  </si>
  <si>
    <t>TABLE 17</t>
  </si>
  <si>
    <t>Rolled</t>
  </si>
  <si>
    <t>Zinc, metal, smelter, primary</t>
  </si>
  <si>
    <t>Phosphate rock:</t>
  </si>
  <si>
    <t>Sulfur:</t>
  </si>
  <si>
    <t>Petroleum and gas condensate:</t>
  </si>
  <si>
    <t>In volumetric units</t>
  </si>
  <si>
    <t>Petroleum refinery products:</t>
  </si>
  <si>
    <t>TABLE 18</t>
  </si>
  <si>
    <t>Ustarassay deposit (depleted)</t>
  </si>
  <si>
    <t>Chotqol and Kuraminskiy Khrebet</t>
  </si>
  <si>
    <t>Cesium, lithium, rubidium</t>
  </si>
  <si>
    <t>Shava-Say deposit</t>
  </si>
  <si>
    <t>Arab-Dasht and Khaudag deposits</t>
  </si>
  <si>
    <t>Angren deposit</t>
  </si>
  <si>
    <t>Angren Region</t>
  </si>
  <si>
    <t>OJSC Uzbekcoal and OJSC Apartak</t>
  </si>
  <si>
    <t>JSC Shargunugol</t>
  </si>
  <si>
    <t>Baysunskoye and Shargunskoye</t>
  </si>
  <si>
    <t>deposits, Surkhandarya Region</t>
  </si>
  <si>
    <t>Almalyk refinery</t>
  </si>
  <si>
    <t>Olmaliq</t>
  </si>
  <si>
    <t>Diamond</t>
  </si>
  <si>
    <t>Karashok and Kok-Say deposits</t>
  </si>
  <si>
    <t>Nawoiy District</t>
  </si>
  <si>
    <t>Feldspar</t>
  </si>
  <si>
    <t>Karichasayskoye and other deposits</t>
  </si>
  <si>
    <t>Deposits in Samarqand and Toshkent</t>
  </si>
  <si>
    <t>Kara-Kalpakskaya ASSR)</t>
  </si>
  <si>
    <t>Fertilizers</t>
  </si>
  <si>
    <t>Ammophos production association</t>
  </si>
  <si>
    <t>Azot production association</t>
  </si>
  <si>
    <t>Farghona</t>
  </si>
  <si>
    <t>Elektrokhimprom production association</t>
  </si>
  <si>
    <t>Chirchiq</t>
  </si>
  <si>
    <t>Kokand superphosphate plant</t>
  </si>
  <si>
    <t>Qo'qon</t>
  </si>
  <si>
    <t>Naviazot production association</t>
  </si>
  <si>
    <t>Samarkand chemicals plant</t>
  </si>
  <si>
    <t>Samarqand</t>
  </si>
  <si>
    <t>Agata-Chibargata, Aurakhmat, Kengutan,</t>
  </si>
  <si>
    <t>East of Toshkent (Tashkent)</t>
  </si>
  <si>
    <t>Kyzylbaur, Naugarzan, and Nugisken deposits</t>
  </si>
  <si>
    <t>Syrpatash deposit</t>
  </si>
  <si>
    <t>Namanganskaya Oblast'</t>
  </si>
  <si>
    <t>Adzhi-Bugutty, Amantaytau, Balpantau, Bulutkan,</t>
  </si>
  <si>
    <t>Central Kyzylkum Region</t>
  </si>
  <si>
    <t>Donguz-Tau, Muruntau, and Taurbay deposits</t>
  </si>
  <si>
    <t>Navoi Integrated Mining and Metals complex</t>
  </si>
  <si>
    <t>Muruntau deposit</t>
  </si>
  <si>
    <t>(Uzbekistan State Committee for Geology and</t>
  </si>
  <si>
    <t>Mineral Resources)</t>
  </si>
  <si>
    <t>Kochbulak and Kyzyl-Al'ma-Say deposits</t>
  </si>
  <si>
    <t>Almalyk mining and metallurgical complex</t>
  </si>
  <si>
    <t>Graphite</t>
  </si>
  <si>
    <t>Tadzhi-Kazgan deposit</t>
  </si>
  <si>
    <t>Navoiyskaya Oblast'</t>
  </si>
  <si>
    <t>Syurenata deposit</t>
  </si>
  <si>
    <t>Lead, mine output, Pb content</t>
  </si>
  <si>
    <t xml:space="preserve">Uchkulach deposit in Toshkent </t>
  </si>
  <si>
    <t>Altyn-Topkan and Uchkulach deposits</t>
  </si>
  <si>
    <t>in Kurama mountain range in</t>
  </si>
  <si>
    <t>Tajikistan (in March 1999,</t>
  </si>
  <si>
    <t>Altyn-Topkan transferred to</t>
  </si>
  <si>
    <t>control of Tajikistan)]</t>
  </si>
  <si>
    <t>Manganese</t>
  </si>
  <si>
    <t>Dautashskoye deposit</t>
  </si>
  <si>
    <t>Kashkadar'inskaya Oblast'</t>
  </si>
  <si>
    <t xml:space="preserve">  and Sary-Cheku deposits</t>
  </si>
  <si>
    <t>Uzbek refinery and hard metals plant</t>
  </si>
  <si>
    <t>Gazli, Kandym, Khauzak, Kokdumalak, Pamuk,</t>
  </si>
  <si>
    <t>Amu-Dar'ya Basin; Mubarek area</t>
  </si>
  <si>
    <t>and Shurtan-Say deposits (major)</t>
  </si>
  <si>
    <t>Itera/Lukoil (Russia), Uzbekneftegaz JSC</t>
  </si>
  <si>
    <t>Kan-Dam field</t>
  </si>
  <si>
    <t>Natural gas condensate</t>
  </si>
  <si>
    <t>Trinity Energy (United Kingdom)</t>
  </si>
  <si>
    <t>Ustyurt Plato Region</t>
  </si>
  <si>
    <t>Natural gas liquids</t>
  </si>
  <si>
    <t>Mubarek gas processing plant</t>
  </si>
  <si>
    <t>Muborak</t>
  </si>
  <si>
    <t>Shurtan gas-chemical complex</t>
  </si>
  <si>
    <t>Shurtan-Say deposit, Kashkad'ya</t>
  </si>
  <si>
    <t>Region</t>
  </si>
  <si>
    <t>Kokdumalak and Mingbulak deposits (major)</t>
  </si>
  <si>
    <t>Fergana oil refinery</t>
  </si>
  <si>
    <t>Farghona Region</t>
  </si>
  <si>
    <t>Bukhara oil refinery</t>
  </si>
  <si>
    <t>Bukhoro</t>
  </si>
  <si>
    <t>Phosphate</t>
  </si>
  <si>
    <t xml:space="preserve">Dzheroy-Sardarin Moroccan type; </t>
  </si>
  <si>
    <t xml:space="preserve">Karaktay, Severnyy, and </t>
  </si>
  <si>
    <t>Dzhetymtau deposits</t>
  </si>
  <si>
    <t>Polyethylene</t>
  </si>
  <si>
    <t>Potash</t>
  </si>
  <si>
    <t>Tyubegatan deposit</t>
  </si>
  <si>
    <t>Southern Uzbekistan</t>
  </si>
  <si>
    <t>Selenium</t>
  </si>
  <si>
    <t>Kosmanachi, Okzhetpes, and Vysokovoltnoye deposits</t>
  </si>
  <si>
    <t>Bekabad steel mill</t>
  </si>
  <si>
    <t>Bekabad</t>
  </si>
  <si>
    <t>Mubarek gas processing plant complex</t>
  </si>
  <si>
    <t>Tellurium</t>
  </si>
  <si>
    <t>Tungsten:</t>
  </si>
  <si>
    <t>Mine output, W content</t>
  </si>
  <si>
    <t>Koytash deposit</t>
  </si>
  <si>
    <t>Northeastern Uzbekistan</t>
  </si>
  <si>
    <t>Ingichka and Lyangar deposits</t>
  </si>
  <si>
    <t>Zirabulak Mountains</t>
  </si>
  <si>
    <t>Ugat deposit</t>
  </si>
  <si>
    <t>Northern Uzbekistan</t>
  </si>
  <si>
    <t>Sautbay wolframite deposit</t>
  </si>
  <si>
    <t>Kyzylkum Region</t>
  </si>
  <si>
    <t>Uzbek refractory and hard metals plant</t>
  </si>
  <si>
    <t>Vermiculite</t>
  </si>
  <si>
    <t>Tebin-Bulak deposit</t>
  </si>
  <si>
    <t>Khandiza and Uchkulach deposits</t>
  </si>
  <si>
    <t>TABLE 19</t>
  </si>
  <si>
    <t xml:space="preserve">Total   </t>
  </si>
  <si>
    <t>TABLE 20</t>
  </si>
  <si>
    <t>Krichevskiy and Volkovysk plants</t>
  </si>
  <si>
    <t>Mahilyowskaya and Wawkavysk Voblasts'</t>
  </si>
  <si>
    <t>Gomel Production Association "Kristall"</t>
  </si>
  <si>
    <t>Homyel'skaya Voblast'</t>
  </si>
  <si>
    <t>OJSC Grodno "Azot" (Belneftekhim)</t>
  </si>
  <si>
    <t>Hrodna region</t>
  </si>
  <si>
    <t>Peat, fuel use</t>
  </si>
  <si>
    <t>Production at 37 enterprises that produce</t>
  </si>
  <si>
    <t>All regions of country</t>
  </si>
  <si>
    <t xml:space="preserve">  mainly briquets</t>
  </si>
  <si>
    <t xml:space="preserve">State Concern for Oil and Chemistry </t>
  </si>
  <si>
    <t xml:space="preserve">Rechitskoye, Ostashkovichskoye, Vishanskoye, </t>
  </si>
  <si>
    <t>(Belneftekhim)</t>
  </si>
  <si>
    <t>Tishkovskoye and Yuzhno-Ostashkovichskoye</t>
  </si>
  <si>
    <t xml:space="preserve">JSC Mozyr oil refinery (Government of </t>
  </si>
  <si>
    <t>Gomel</t>
  </si>
  <si>
    <t>Navapolatsk refinery (Naftan)</t>
  </si>
  <si>
    <t>Vitebsk</t>
  </si>
  <si>
    <t>Zhlobin</t>
  </si>
  <si>
    <t>Pipe</t>
  </si>
  <si>
    <t xml:space="preserve">JSC Mogilev Metallurgical Works </t>
  </si>
  <si>
    <t>Mahilyowskaya Voblast'</t>
  </si>
  <si>
    <t>TABLE 21</t>
  </si>
  <si>
    <t>Crude steel</t>
  </si>
  <si>
    <t>Clays, unspecified</t>
  </si>
  <si>
    <t>TABLE 22</t>
  </si>
  <si>
    <t xml:space="preserve">        Annual</t>
  </si>
  <si>
    <t>Major operating companies</t>
  </si>
  <si>
    <t>Rezina</t>
  </si>
  <si>
    <t>Granite</t>
  </si>
  <si>
    <t>Cariera de granit si pietris din Soroca S.A.</t>
  </si>
  <si>
    <t>Cosauti</t>
  </si>
  <si>
    <t>Chisinau Municipal Council (CMC)-Knauf AG (joint</t>
  </si>
  <si>
    <t>Kirovskoye deposit</t>
  </si>
  <si>
    <t>Moldovan-German venture)</t>
  </si>
  <si>
    <t>Oil and natural gas:</t>
  </si>
  <si>
    <t xml:space="preserve">    Oil, crude</t>
  </si>
  <si>
    <t>Valiexchimp LTD (joint venture with Island Oil &amp;</t>
  </si>
  <si>
    <t>Valeni oilfield</t>
  </si>
  <si>
    <t xml:space="preserve">    Oil, refined</t>
  </si>
  <si>
    <t>Comrat oil refinery</t>
  </si>
  <si>
    <t>Cahul</t>
  </si>
  <si>
    <t xml:space="preserve">    Natural gas</t>
  </si>
  <si>
    <t>Victorovca gasfield</t>
  </si>
  <si>
    <t>71 mined deposits</t>
  </si>
  <si>
    <t xml:space="preserve">OJSC Moldova Steel Works minimill [Rumney Trust </t>
  </si>
  <si>
    <t>Ribnita, Transnistria region</t>
  </si>
  <si>
    <t xml:space="preserve">Reg, 75%; Energy Investment and Management </t>
  </si>
  <si>
    <t>Corp. (EIM), 15.6%; Government, 9.4%]</t>
  </si>
  <si>
    <t>TABLE 23</t>
  </si>
  <si>
    <t>Ore and concentrate:</t>
  </si>
  <si>
    <t>Metal, smelter, primary</t>
  </si>
  <si>
    <t>Cadmium, metal, smelter</t>
  </si>
  <si>
    <t>Chromium, chrome ore, marketable</t>
  </si>
  <si>
    <t>Mine output, recoverable Co content</t>
  </si>
  <si>
    <t>Primary</t>
  </si>
  <si>
    <t>Secondary</t>
  </si>
  <si>
    <t>Refined:</t>
  </si>
  <si>
    <t>Secondary recovery</t>
  </si>
  <si>
    <t>Iron ore:</t>
  </si>
  <si>
    <t>Blast furnace:</t>
  </si>
  <si>
    <t>Ferrophosphorus</t>
  </si>
  <si>
    <t>Spiegeleisen</t>
  </si>
  <si>
    <t>Electric furnace:</t>
  </si>
  <si>
    <t>High-nickel</t>
  </si>
  <si>
    <t>Other</t>
  </si>
  <si>
    <t>Ferroniobium (ferrcolumbium)</t>
  </si>
  <si>
    <t>Ferrovanadium</t>
  </si>
  <si>
    <t>Silicon metal</t>
  </si>
  <si>
    <t>METALS—Continued</t>
  </si>
  <si>
    <t>Iron and steel—Continued:</t>
  </si>
  <si>
    <t>Metal—Continued:</t>
  </si>
  <si>
    <t>Mine output, recoverable Pb content</t>
  </si>
  <si>
    <t>Metal, refined, primary and secondary</t>
  </si>
  <si>
    <t>Magnesite</t>
  </si>
  <si>
    <t>Metal, including secondary</t>
  </si>
  <si>
    <t>Mn content</t>
  </si>
  <si>
    <t>Marketable mine production, Ni content:</t>
  </si>
  <si>
    <t>Laterite ore</t>
  </si>
  <si>
    <t>Sulfide concentrate</t>
  </si>
  <si>
    <t>Matte, for export</t>
  </si>
  <si>
    <t>Nickel products:</t>
  </si>
  <si>
    <t>Ferronickel, Ni content</t>
  </si>
  <si>
    <t>Oxide sinter</t>
  </si>
  <si>
    <t>Chemicals</t>
  </si>
  <si>
    <t>Platinum</t>
  </si>
  <si>
    <t>Palladium</t>
  </si>
  <si>
    <t>Mine output, Ag content</t>
  </si>
  <si>
    <t>Mine output, recoverable Sn content</t>
  </si>
  <si>
    <t>Metal, smelter:</t>
  </si>
  <si>
    <t>Mine output, recoverable Zn content</t>
  </si>
  <si>
    <t>Metal, smelter, primary and secondary</t>
  </si>
  <si>
    <t>Zirconium, baddeleyite concentrate, averaging</t>
  </si>
  <si>
    <t>Asbestos, grades I-VI</t>
  </si>
  <si>
    <t>Cement, hydraulic</t>
  </si>
  <si>
    <t>Kaolin concentrate</t>
  </si>
  <si>
    <t>Gem</t>
  </si>
  <si>
    <t>carats</t>
  </si>
  <si>
    <t>Industrial</t>
  </si>
  <si>
    <t>Synthetic</t>
  </si>
  <si>
    <t>Germanium</t>
  </si>
  <si>
    <t>Apatite concentrate, 37% to 39.6%</t>
  </si>
  <si>
    <t>Sedimentary rock, 19% to 30%</t>
  </si>
  <si>
    <t>Salt, all types</t>
  </si>
  <si>
    <t>Native</t>
  </si>
  <si>
    <t>Pyrites</t>
  </si>
  <si>
    <t>Byproduct:</t>
  </si>
  <si>
    <t>Anthracite</t>
  </si>
  <si>
    <t>Coke, 6% moisture content</t>
  </si>
  <si>
    <t>Natural gas, marketed</t>
  </si>
  <si>
    <t>Crude:</t>
  </si>
  <si>
    <t>nickel-chromium remelt alloy produced from scrap. The remelt alloy typically has a nickel content of 20% to 50%.</t>
  </si>
  <si>
    <t>TABLE 24</t>
  </si>
  <si>
    <t>Achinsk in East Siberia</t>
  </si>
  <si>
    <t>Krasnotur'insk</t>
  </si>
  <si>
    <t>European north</t>
  </si>
  <si>
    <t>Pikalyovo</t>
  </si>
  <si>
    <t>Kamensk-Uralskiy</t>
  </si>
  <si>
    <t>Aluminum, primary smelters</t>
  </si>
  <si>
    <t>Bratsk</t>
  </si>
  <si>
    <t>Irkutskaya Oblast'</t>
  </si>
  <si>
    <t>Kola Pennisula</t>
  </si>
  <si>
    <t>Khakassiya</t>
  </si>
  <si>
    <t>Krasnoyarskiy Kray</t>
  </si>
  <si>
    <t>Nadvoitsy, Kareliya (Petrozavodsk)</t>
  </si>
  <si>
    <t>Republic</t>
  </si>
  <si>
    <t>Novokuznetsk</t>
  </si>
  <si>
    <t>Sayanogorsk</t>
  </si>
  <si>
    <t>Volgogradskaya Oblast'</t>
  </si>
  <si>
    <t>Volkhov, east of St. Petersburg</t>
  </si>
  <si>
    <t>Amber</t>
  </si>
  <si>
    <t xml:space="preserve">Kaliningrad Amber enterprise (Kaliningrad regional </t>
  </si>
  <si>
    <t>Kaliningrad Oblast'</t>
  </si>
  <si>
    <t>authorities and Alrosa Co. Ltd.)</t>
  </si>
  <si>
    <r>
      <t>2</t>
    </r>
    <r>
      <rPr>
        <sz val="8"/>
        <rFont val="Times New Roman"/>
        <family val="1"/>
      </rPr>
      <t>For some metals, including copper, gold, lead, molybdenum, silver, and zinc, and for a number of industrial minerals that Azerbaijan produced, data were not</t>
    </r>
  </si>
  <si>
    <r>
      <t>CAUCASUS REGION—AZERBAIJAN: STRUCTURE OF THE MINERAL INDUSTRY IN 2008</t>
    </r>
    <r>
      <rPr>
        <vertAlign val="superscript"/>
        <sz val="8"/>
        <rFont val="Times New Roman"/>
        <family val="1"/>
      </rPr>
      <t>1, 2</t>
    </r>
  </si>
  <si>
    <r>
      <t>Petroleum and natural gas:</t>
    </r>
    <r>
      <rPr>
        <vertAlign val="superscript"/>
        <sz val="8"/>
        <rFont val="Times New Roman"/>
        <family val="1"/>
      </rPr>
      <t>4</t>
    </r>
  </si>
  <si>
    <r>
      <t>e</t>
    </r>
    <r>
      <rPr>
        <sz val="8"/>
        <rFont val="Times New Roman"/>
        <family val="1"/>
      </rPr>
      <t>Estimated; estimated data are rounded to no more than three significant digits.  Do., do. Ditto.  NA Not available.</t>
    </r>
  </si>
  <si>
    <r>
      <t>2</t>
    </r>
    <r>
      <rPr>
        <sz val="8"/>
        <rFont val="Times New Roman"/>
        <family val="1"/>
      </rPr>
      <t>Many location names have changed since the breakup of the Soviet Union. Many enterprises, however, are still named or commonly referred to based on</t>
    </r>
  </si>
  <si>
    <r>
      <t>4</t>
    </r>
    <r>
      <rPr>
        <sz val="8"/>
        <rFont val="Times New Roman"/>
        <family val="1"/>
      </rPr>
      <t>Capacity for crude petroleum distillation.</t>
    </r>
  </si>
  <si>
    <r>
      <t>CAUCASUS REGION—GEORGIA: PRODUCTION OF MINERAL COMMODITIES</t>
    </r>
    <r>
      <rPr>
        <vertAlign val="superscript"/>
        <sz val="8"/>
        <rFont val="Times New Roman"/>
        <family val="1"/>
      </rPr>
      <t>1</t>
    </r>
  </si>
  <si>
    <r>
      <t>2007</t>
    </r>
    <r>
      <rPr>
        <vertAlign val="superscript"/>
        <sz val="8"/>
        <rFont val="Times New Roman"/>
        <family val="1"/>
      </rPr>
      <t>e</t>
    </r>
  </si>
  <si>
    <r>
      <t>2008</t>
    </r>
    <r>
      <rPr>
        <vertAlign val="superscript"/>
        <sz val="8"/>
        <rFont val="Times New Roman"/>
        <family val="1"/>
      </rPr>
      <t>e</t>
    </r>
  </si>
  <si>
    <r>
      <t>Copper, mine output, Cu content of concentrate</t>
    </r>
    <r>
      <rPr>
        <vertAlign val="superscript"/>
        <sz val="8"/>
        <rFont val="Times New Roman"/>
        <family val="1"/>
      </rPr>
      <t>e</t>
    </r>
  </si>
  <si>
    <r>
      <t>Gold</t>
    </r>
    <r>
      <rPr>
        <vertAlign val="superscript"/>
        <sz val="8"/>
        <rFont val="Times New Roman"/>
        <family val="1"/>
      </rPr>
      <t>e</t>
    </r>
  </si>
  <si>
    <r>
      <t>Lead, mine output, Pb content</t>
    </r>
    <r>
      <rPr>
        <vertAlign val="superscript"/>
        <sz val="8"/>
        <rFont val="Times New Roman"/>
        <family val="1"/>
      </rPr>
      <t>e</t>
    </r>
  </si>
  <si>
    <r>
      <t>Mn content</t>
    </r>
    <r>
      <rPr>
        <vertAlign val="superscript"/>
        <sz val="8"/>
        <rFont val="Times New Roman"/>
        <family val="1"/>
      </rPr>
      <t>e</t>
    </r>
  </si>
  <si>
    <r>
      <t>Zinc, mine output, Zn content of concentrate</t>
    </r>
    <r>
      <rPr>
        <vertAlign val="superscript"/>
        <sz val="8"/>
        <rFont val="Times New Roman"/>
        <family val="1"/>
      </rPr>
      <t>e</t>
    </r>
  </si>
  <si>
    <r>
      <t>Barite</t>
    </r>
    <r>
      <rPr>
        <vertAlign val="superscript"/>
        <sz val="8"/>
        <rFont val="Times New Roman"/>
        <family val="1"/>
      </rPr>
      <t>e</t>
    </r>
  </si>
  <si>
    <r>
      <t>Cement</t>
    </r>
    <r>
      <rPr>
        <vertAlign val="superscript"/>
        <sz val="8"/>
        <rFont val="Times New Roman"/>
        <family val="1"/>
      </rPr>
      <t>e</t>
    </r>
  </si>
  <si>
    <r>
      <t>Nitrogen, N content of ammonia</t>
    </r>
    <r>
      <rPr>
        <vertAlign val="superscript"/>
        <sz val="8"/>
        <rFont val="Times New Roman"/>
        <family val="1"/>
      </rPr>
      <t>e</t>
    </r>
  </si>
  <si>
    <r>
      <t>Perlite</t>
    </r>
    <r>
      <rPr>
        <vertAlign val="superscript"/>
        <sz val="8"/>
        <rFont val="Times New Roman"/>
        <family val="1"/>
      </rPr>
      <t>e</t>
    </r>
  </si>
  <si>
    <r>
      <t>Salt</t>
    </r>
    <r>
      <rPr>
        <vertAlign val="superscript"/>
        <sz val="8"/>
        <rFont val="Times New Roman"/>
        <family val="1"/>
      </rPr>
      <t>e</t>
    </r>
  </si>
  <si>
    <r>
      <t>e</t>
    </r>
    <r>
      <rPr>
        <sz val="8"/>
        <rFont val="Times New Roman"/>
        <family val="1"/>
      </rPr>
      <t>Estimated; estimated data are rounded to no more than three significant digits; may not add to totals shown.  NA Not available.</t>
    </r>
  </si>
  <si>
    <r>
      <t>CAUCASUS REGION—GEORGIA: STRUCTURE OF THE MINERAL INDUSTRY IN 2008</t>
    </r>
    <r>
      <rPr>
        <vertAlign val="superscript"/>
        <sz val="8"/>
        <rFont val="Times New Roman"/>
        <family val="1"/>
      </rPr>
      <t>1, 2</t>
    </r>
  </si>
  <si>
    <r>
      <t>3</t>
    </r>
    <r>
      <rPr>
        <sz val="8"/>
        <rFont val="Times New Roman"/>
        <family val="1"/>
      </rPr>
      <t>Capacity estimate is the total for all enterprises that produce that commodity.</t>
    </r>
  </si>
  <si>
    <r>
      <t>CENTRAL ASIA REGION—KAZAKHSTAN: PRODUCTION OF MINERAL COMMODITIES</t>
    </r>
    <r>
      <rPr>
        <vertAlign val="superscript"/>
        <sz val="8"/>
        <rFont val="Times New Roman"/>
        <family val="1"/>
      </rPr>
      <t>1, 2</t>
    </r>
  </si>
  <si>
    <r>
      <t>Arsenic trioxide</t>
    </r>
    <r>
      <rPr>
        <vertAlign val="superscript"/>
        <sz val="8"/>
        <rFont val="Times New Roman"/>
        <family val="1"/>
      </rPr>
      <t>e</t>
    </r>
  </si>
  <si>
    <r>
      <t>Bismuth:</t>
    </r>
    <r>
      <rPr>
        <vertAlign val="superscript"/>
        <sz val="8"/>
        <rFont val="Times New Roman"/>
        <family val="1"/>
      </rPr>
      <t>e</t>
    </r>
  </si>
  <si>
    <r>
      <t>Gallium</t>
    </r>
    <r>
      <rPr>
        <vertAlign val="superscript"/>
        <sz val="8"/>
        <rFont val="Times New Roman"/>
        <family val="1"/>
      </rPr>
      <t>e</t>
    </r>
  </si>
  <si>
    <r>
      <t>Ferromanganese</t>
    </r>
    <r>
      <rPr>
        <vertAlign val="superscript"/>
        <sz val="8"/>
        <rFont val="Times New Roman"/>
        <family val="1"/>
      </rPr>
      <t>e</t>
    </r>
  </si>
  <si>
    <r>
      <t>Magnesium, metal, primary</t>
    </r>
    <r>
      <rPr>
        <vertAlign val="superscript"/>
        <sz val="8"/>
        <rFont val="Times New Roman"/>
        <family val="1"/>
      </rPr>
      <t>e</t>
    </r>
  </si>
  <si>
    <r>
      <t>Niobium, metal</t>
    </r>
    <r>
      <rPr>
        <vertAlign val="superscript"/>
        <sz val="8"/>
        <rFont val="Times New Roman"/>
        <family val="1"/>
      </rPr>
      <t>e</t>
    </r>
  </si>
  <si>
    <r>
      <t>Vanadium, ores, concentrates, slag, V content</t>
    </r>
    <r>
      <rPr>
        <vertAlign val="superscript"/>
        <sz val="8"/>
        <rFont val="Times New Roman"/>
        <family val="1"/>
      </rPr>
      <t>e</t>
    </r>
  </si>
  <si>
    <r>
      <t>Boron</t>
    </r>
    <r>
      <rPr>
        <vertAlign val="superscript"/>
        <sz val="8"/>
        <rFont val="Times New Roman"/>
        <family val="1"/>
      </rPr>
      <t>e</t>
    </r>
  </si>
  <si>
    <r>
      <t>P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content</t>
    </r>
    <r>
      <rPr>
        <vertAlign val="superscript"/>
        <sz val="8"/>
        <rFont val="Times New Roman"/>
        <family val="1"/>
      </rPr>
      <t>e</t>
    </r>
  </si>
  <si>
    <r>
      <t>In volumetric units</t>
    </r>
    <r>
      <rPr>
        <vertAlign val="superscript"/>
        <sz val="8"/>
        <rFont val="Times New Roman"/>
        <family val="1"/>
      </rPr>
      <t>e</t>
    </r>
  </si>
  <si>
    <r>
      <t>U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 xml:space="preserve"> content</t>
    </r>
  </si>
  <si>
    <r>
      <t>e</t>
    </r>
    <r>
      <rPr>
        <sz val="8"/>
        <rFont val="Times New Roman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do. Ditto.  NA Not available.  -- Zero.</t>
    </r>
  </si>
  <si>
    <r>
      <t>1</t>
    </r>
    <r>
      <rPr>
        <sz val="8"/>
        <rFont val="Times New Roman"/>
        <family val="1"/>
      </rPr>
      <t xml:space="preserve">In addition to the commodities listed, Kazakhstan also produces a number of other mineral products, including selenium, tellurium, tungsten,   </t>
    </r>
  </si>
  <si>
    <r>
      <t>2</t>
    </r>
    <r>
      <rPr>
        <sz val="8"/>
        <rFont val="Times New Roman"/>
        <family val="1"/>
      </rPr>
      <t>Table includes data available through January 31, 2010.</t>
    </r>
  </si>
  <si>
    <r>
      <t>CENTRAL ASIA REGION—KAZAKHSTAN: STRUCTURE OF THE MINERAL INDUSTRY IN 2008</t>
    </r>
    <r>
      <rPr>
        <vertAlign val="superscript"/>
        <sz val="8"/>
        <rFont val="Times New Roman"/>
        <family val="1"/>
      </rPr>
      <t>1, 2</t>
    </r>
  </si>
  <si>
    <r>
      <t>Chromite, mine output, Cr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content (50%)</t>
    </r>
  </si>
  <si>
    <r>
      <t>e</t>
    </r>
    <r>
      <rPr>
        <sz val="8"/>
        <rFont val="Times New Roman"/>
        <family val="1"/>
      </rPr>
      <t>Estimated; estimated data are rounded to no more than three significant digits.  Do, do, Ditto  NA Not available.</t>
    </r>
  </si>
  <si>
    <r>
      <t>CENTRAL ASIA REGION—KYRGYZSTAN: PRODUCTION OF MINERAL COMMODITIES</t>
    </r>
    <r>
      <rPr>
        <vertAlign val="superscript"/>
        <sz val="8"/>
        <rFont val="Times New Roman"/>
        <family val="1"/>
      </rPr>
      <t>1</t>
    </r>
  </si>
  <si>
    <r>
      <t>Mine output, Sb content</t>
    </r>
    <r>
      <rPr>
        <vertAlign val="superscript"/>
        <sz val="8"/>
        <rFont val="Times New Roman"/>
        <family val="1"/>
      </rPr>
      <t>e</t>
    </r>
  </si>
  <si>
    <r>
      <t>Mine output, Hg content</t>
    </r>
    <r>
      <rPr>
        <vertAlign val="superscript"/>
        <sz val="8"/>
        <rFont val="Times New Roman"/>
        <family val="1"/>
      </rPr>
      <t>e</t>
    </r>
  </si>
  <si>
    <r>
      <t>Molybdenum, mine output, Mo content</t>
    </r>
    <r>
      <rPr>
        <vertAlign val="superscript"/>
        <sz val="8"/>
        <rFont val="Times New Roman"/>
        <family val="1"/>
      </rPr>
      <t>e</t>
    </r>
  </si>
  <si>
    <r>
      <t>Fluorspar, concentrate</t>
    </r>
    <r>
      <rPr>
        <vertAlign val="superscript"/>
        <sz val="8"/>
        <rFont val="Times New Roman"/>
        <family val="1"/>
      </rPr>
      <t>e</t>
    </r>
  </si>
  <si>
    <r>
      <t>Kaolin</t>
    </r>
    <r>
      <rPr>
        <vertAlign val="superscript"/>
        <sz val="8"/>
        <rFont val="Times New Roman"/>
        <family val="1"/>
      </rPr>
      <t>e</t>
    </r>
  </si>
  <si>
    <r>
      <t>Uranium, processed U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8</t>
    </r>
  </si>
  <si>
    <r>
      <t>e</t>
    </r>
    <r>
      <rPr>
        <sz val="8"/>
        <rFont val="Times New Roman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do. Ditto.  NA Not available.</t>
    </r>
  </si>
  <si>
    <r>
      <t>CENTRAL ASIA REGION—KYRGYZSTAN: STRUCTURE OF THE MINERAL INDUSTRY IN 2008</t>
    </r>
    <r>
      <rPr>
        <vertAlign val="superscript"/>
        <sz val="8"/>
        <rFont val="Times New Roman"/>
        <family val="1"/>
      </rPr>
      <t>1, 2</t>
    </r>
  </si>
  <si>
    <r>
      <t>CENTRAL ASIA REGION—TAJIKISTAN: PRODUCTION OF MINERAL COMMODITIES</t>
    </r>
    <r>
      <rPr>
        <vertAlign val="superscript"/>
        <sz val="8"/>
        <rFont val="Times New Roman"/>
        <family val="1"/>
      </rPr>
      <t>1</t>
    </r>
  </si>
  <si>
    <r>
      <t>Lead, Pb content of concentrate</t>
    </r>
    <r>
      <rPr>
        <vertAlign val="superscript"/>
        <sz val="8"/>
        <rFont val="Times New Roman"/>
        <family val="1"/>
      </rPr>
      <t>e</t>
    </r>
  </si>
  <si>
    <r>
      <t>Mercury, Hg content of concentrate</t>
    </r>
    <r>
      <rPr>
        <vertAlign val="superscript"/>
        <sz val="8"/>
        <rFont val="Times New Roman"/>
        <family val="1"/>
      </rPr>
      <t>e</t>
    </r>
  </si>
  <si>
    <r>
      <t>Silver, Ag content of concentrate</t>
    </r>
    <r>
      <rPr>
        <vertAlign val="superscript"/>
        <sz val="8"/>
        <rFont val="Times New Roman"/>
        <family val="1"/>
      </rPr>
      <t>e</t>
    </r>
  </si>
  <si>
    <r>
      <t>Fluorspar</t>
    </r>
    <r>
      <rPr>
        <vertAlign val="superscript"/>
        <sz val="8"/>
        <rFont val="Times New Roman"/>
        <family val="1"/>
      </rPr>
      <t>e</t>
    </r>
  </si>
  <si>
    <r>
      <t>e</t>
    </r>
    <r>
      <rPr>
        <sz val="8"/>
        <rFont val="Times New Roman"/>
        <family val="1"/>
      </rPr>
      <t xml:space="preserve">Estimated; estimated data are rounded to no more than three significant digits.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 xml:space="preserve">Revised.  </t>
    </r>
  </si>
  <si>
    <r>
      <t>2</t>
    </r>
    <r>
      <rPr>
        <sz val="8"/>
        <rFont val="Times New Roman"/>
        <family val="1"/>
      </rPr>
      <t>In addition to the commodities listed, Tajikistan had produced a number of other mineral commodities but available information was inadequate to determine</t>
    </r>
  </si>
  <si>
    <r>
      <t>CENTRAL ASIA REGION—TAJIKISTAN: STRUCTURE OF THE MINERAL INDUSTRY IN 2008</t>
    </r>
    <r>
      <rPr>
        <vertAlign val="superscript"/>
        <sz val="8"/>
        <rFont val="Times New Roman"/>
        <family val="1"/>
      </rPr>
      <t>1, 2</t>
    </r>
  </si>
  <si>
    <r>
      <t>CENTRAL ASIA REGION—TURKMENISTAN: ESTIMATED PRODUCTION OF MINERAL COMMODITIES</t>
    </r>
    <r>
      <rPr>
        <vertAlign val="superscript"/>
        <sz val="8"/>
        <rFont val="Times New Roman"/>
        <family val="1"/>
      </rPr>
      <t>1, 2</t>
    </r>
  </si>
  <si>
    <r>
      <t>Bentonite</t>
    </r>
    <r>
      <rPr>
        <vertAlign val="superscript"/>
        <sz val="8"/>
        <rFont val="Times New Roman"/>
        <family val="1"/>
      </rPr>
      <t>e</t>
    </r>
  </si>
  <si>
    <r>
      <t>Volumetric units</t>
    </r>
    <r>
      <rPr>
        <vertAlign val="superscript"/>
        <sz val="8"/>
        <rFont val="Times New Roman"/>
        <family val="1"/>
      </rPr>
      <t>e</t>
    </r>
  </si>
  <si>
    <r>
      <t>r</t>
    </r>
    <r>
      <rPr>
        <sz val="8"/>
        <rFont val="Times New Roman"/>
        <family val="1"/>
      </rPr>
      <t>Revised.  NA Not available.</t>
    </r>
  </si>
  <si>
    <r>
      <t>1</t>
    </r>
    <r>
      <rPr>
        <sz val="8"/>
        <rFont val="Times New Roman"/>
        <family val="1"/>
      </rPr>
      <t>Estimated data are rounded to no more than three significant digits.</t>
    </r>
  </si>
  <si>
    <r>
      <t>CENTRAL ASIA REGION—TURKMENISTAN: STRUCTURE OF THE MINERAL INDUSTRY IN 2008</t>
    </r>
    <r>
      <rPr>
        <vertAlign val="superscript"/>
        <sz val="8"/>
        <rFont val="Times New Roman"/>
        <family val="1"/>
      </rPr>
      <t>1, 2</t>
    </r>
  </si>
  <si>
    <r>
      <t>CENTRAL ASIA REGION—UZBEKISTAN: PRODUCTION OF MINERAL COMMODITIES</t>
    </r>
    <r>
      <rPr>
        <vertAlign val="superscript"/>
        <sz val="8"/>
        <rFont val="Times New Roman"/>
        <family val="1"/>
      </rPr>
      <t>1</t>
    </r>
  </si>
  <si>
    <r>
      <t>METALS</t>
    </r>
    <r>
      <rPr>
        <vertAlign val="superscript"/>
        <sz val="8"/>
        <rFont val="Times New Roman"/>
        <family val="1"/>
      </rPr>
      <t>2</t>
    </r>
  </si>
  <si>
    <r>
      <t>Aluminum, secondary</t>
    </r>
    <r>
      <rPr>
        <vertAlign val="superscript"/>
        <sz val="8"/>
        <rFont val="Times New Roman"/>
        <family val="1"/>
      </rPr>
      <t>e</t>
    </r>
  </si>
  <si>
    <r>
      <t>Blister</t>
    </r>
    <r>
      <rPr>
        <vertAlign val="superscript"/>
        <sz val="8"/>
        <rFont val="Times New Roman"/>
        <family val="1"/>
      </rPr>
      <t>e</t>
    </r>
  </si>
  <si>
    <r>
      <t>Silver, mine output</t>
    </r>
    <r>
      <rPr>
        <vertAlign val="superscript"/>
        <sz val="8"/>
        <rFont val="Times New Roman"/>
        <family val="1"/>
      </rPr>
      <t>e</t>
    </r>
  </si>
  <si>
    <r>
      <t>Feldspar</t>
    </r>
    <r>
      <rPr>
        <vertAlign val="superscript"/>
        <sz val="8"/>
        <rFont val="Times New Roman"/>
        <family val="1"/>
      </rPr>
      <t>e</t>
    </r>
  </si>
  <si>
    <r>
      <t>Graphite</t>
    </r>
    <r>
      <rPr>
        <vertAlign val="superscript"/>
        <sz val="8"/>
        <rFont val="Times New Roman"/>
        <family val="1"/>
      </rPr>
      <t>e</t>
    </r>
  </si>
  <si>
    <r>
      <t>Gypsum</t>
    </r>
    <r>
      <rPr>
        <vertAlign val="superscript"/>
        <sz val="8"/>
        <rFont val="Times New Roman"/>
        <family val="1"/>
      </rPr>
      <t>e</t>
    </r>
  </si>
  <si>
    <r>
      <t>Sulfur, bByproduct:</t>
    </r>
    <r>
      <rPr>
        <vertAlign val="superscript"/>
        <sz val="8"/>
        <rFont val="Times New Roman"/>
        <family val="1"/>
      </rPr>
      <t>e</t>
    </r>
  </si>
  <si>
    <r>
      <t>2</t>
    </r>
    <r>
      <rPr>
        <sz val="8"/>
        <rFont val="Times New Roman"/>
        <family val="1"/>
      </rPr>
      <t>Uzbekistan also produces rhenium, selenium, and tellurium, but information in not adequate to estimate production.</t>
    </r>
  </si>
  <si>
    <t>3Reported figure.</t>
  </si>
  <si>
    <r>
      <t>CENTRAL ASIA REGION—UZBEKISTAN: STRUCTURE OF THE MINERAL INDUSTRY IN 2008</t>
    </r>
    <r>
      <rPr>
        <vertAlign val="superscript"/>
        <sz val="8"/>
        <rFont val="Times New Roman"/>
        <family val="1"/>
      </rPr>
      <t>1, 2</t>
    </r>
  </si>
  <si>
    <r>
      <t>Mine output, WO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content (0.49%)</t>
    </r>
  </si>
  <si>
    <r>
      <t>EURASIA REGION—BELARUS: PRODUCTION OF MINERAL COMMODITIES</t>
    </r>
    <r>
      <rPr>
        <vertAlign val="superscript"/>
        <sz val="8"/>
        <rFont val="Times New Roman"/>
        <family val="1"/>
      </rPr>
      <t>1</t>
    </r>
  </si>
  <si>
    <r>
      <t>Diamond, synthetic</t>
    </r>
    <r>
      <rPr>
        <vertAlign val="superscript"/>
        <sz val="8"/>
        <rFont val="Times New Roman"/>
        <family val="1"/>
      </rPr>
      <t>e</t>
    </r>
  </si>
  <si>
    <r>
      <t>Potash, K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 equivalent</t>
    </r>
  </si>
  <si>
    <r>
      <t>Salt</t>
    </r>
    <r>
      <rPr>
        <vertAlign val="superscript"/>
        <sz val="8"/>
        <rFont val="Times New Roman"/>
        <family val="1"/>
      </rPr>
      <t>2</t>
    </r>
  </si>
  <si>
    <r>
      <t>Horticultural use</t>
    </r>
    <r>
      <rPr>
        <vertAlign val="superscript"/>
        <sz val="8"/>
        <rFont val="Times New Roman"/>
        <family val="1"/>
      </rPr>
      <t>e</t>
    </r>
  </si>
  <si>
    <r>
      <t>e</t>
    </r>
    <r>
      <rPr>
        <sz val="8"/>
        <rFont val="Times New Roman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do. Ditto.</t>
    </r>
  </si>
  <si>
    <r>
      <t>2</t>
    </r>
    <r>
      <rPr>
        <sz val="8"/>
        <rFont val="Times New Roman"/>
        <family val="1"/>
      </rPr>
      <t>Includes byproduct salt from potash production.</t>
    </r>
  </si>
  <si>
    <r>
      <t>EURASIA REGION—BELARUS: STRUCTURE OF THE MINERAL INDUSTRY IN 2008</t>
    </r>
    <r>
      <rPr>
        <vertAlign val="superscript"/>
        <sz val="8"/>
        <rFont val="Times New Roman"/>
        <family val="1"/>
      </rPr>
      <t>1</t>
    </r>
  </si>
  <si>
    <r>
      <t>2</t>
    </r>
    <r>
      <rPr>
        <sz val="8"/>
        <rFont val="Times New Roman"/>
        <family val="1"/>
      </rPr>
      <t>Total for both plants.</t>
    </r>
  </si>
  <si>
    <r>
      <t>3</t>
    </r>
    <r>
      <rPr>
        <sz val="8"/>
        <rFont val="Times New Roman"/>
        <family val="1"/>
      </rPr>
      <t>Total peat for fuel use.</t>
    </r>
  </si>
  <si>
    <r>
      <t>4</t>
    </r>
    <r>
      <rPr>
        <sz val="8"/>
        <rFont val="Times New Roman"/>
        <family val="1"/>
      </rPr>
      <t>Crude throughput.</t>
    </r>
  </si>
  <si>
    <r>
      <t>EURASIA REGION—MOLDOVA: PRODUCTION OF MINERAL COMMODITIES</t>
    </r>
    <r>
      <rPr>
        <vertAlign val="superscript"/>
        <sz val="8"/>
        <rFont val="Times New Roman"/>
        <family val="1"/>
      </rPr>
      <t>1</t>
    </r>
  </si>
  <si>
    <r>
      <t>Sand and gravel</t>
    </r>
    <r>
      <rPr>
        <vertAlign val="superscript"/>
        <sz val="8"/>
        <rFont val="Times New Roman"/>
        <family val="1"/>
      </rPr>
      <t>e</t>
    </r>
  </si>
  <si>
    <r>
      <t>Peat, fuel use</t>
    </r>
    <r>
      <rPr>
        <vertAlign val="superscript"/>
        <sz val="8"/>
        <rFont val="Times New Roman"/>
        <family val="1"/>
      </rPr>
      <t>e</t>
    </r>
  </si>
  <si>
    <r>
      <t>EURASIA REGION—MOLDOVA: STRUCTURE OF THE MINERAL INDUSTRY IN 2008</t>
    </r>
    <r>
      <rPr>
        <vertAlign val="superscript"/>
        <sz val="8"/>
        <rFont val="Times New Roman"/>
        <family val="1"/>
      </rPr>
      <t>1</t>
    </r>
  </si>
  <si>
    <r>
      <t>e</t>
    </r>
    <r>
      <rPr>
        <sz val="8"/>
        <rFont val="Times New Roman"/>
        <family val="1"/>
      </rPr>
      <t>Estimated; estimated data are rounded to no more than three significant digits.  do. Ditto.  NA Not available.</t>
    </r>
  </si>
  <si>
    <r>
      <t>1</t>
    </r>
    <r>
      <rPr>
        <sz val="8"/>
        <rFont val="Times New Roman"/>
        <family val="1"/>
      </rPr>
      <t>Table includes data available through March 31, 2010.</t>
    </r>
  </si>
  <si>
    <r>
      <t>EURASIA REGION—RUSSIA: PRODUCTION OF MINERAL COMMODITIES</t>
    </r>
    <r>
      <rPr>
        <vertAlign val="superscript"/>
        <sz val="8"/>
        <rFont val="Times New Roman"/>
        <family val="1"/>
      </rPr>
      <t>1, 2</t>
    </r>
  </si>
  <si>
    <r>
      <t>Nepheline concentrate, 25% to 30%</t>
    </r>
    <r>
      <rPr>
        <vertAlign val="superscript"/>
        <sz val="8"/>
        <rFont val="Times New Roman"/>
        <family val="1"/>
      </rPr>
      <t>e</t>
    </r>
  </si>
  <si>
    <r>
      <t>Antimony, mine output, recoverable Sb content</t>
    </r>
    <r>
      <rPr>
        <vertAlign val="superscript"/>
        <sz val="8"/>
        <rFont val="Times New Roman"/>
        <family val="1"/>
      </rPr>
      <t>e</t>
    </r>
  </si>
  <si>
    <r>
      <t>Arsenic, white</t>
    </r>
    <r>
      <rPr>
        <vertAlign val="superscript"/>
        <sz val="8"/>
        <rFont val="Times New Roman"/>
        <family val="1"/>
      </rPr>
      <t>e</t>
    </r>
  </si>
  <si>
    <r>
      <t>Cobalt:</t>
    </r>
    <r>
      <rPr>
        <vertAlign val="superscript"/>
        <sz val="8"/>
        <rFont val="Times New Roman"/>
        <family val="1"/>
      </rPr>
      <t>e</t>
    </r>
  </si>
  <si>
    <r>
      <t>Ore, recoverable Cu content</t>
    </r>
    <r>
      <rPr>
        <vertAlign val="superscript"/>
        <sz val="8"/>
        <rFont val="Times New Roman"/>
        <family val="1"/>
      </rPr>
      <t>e</t>
    </r>
  </si>
  <si>
    <r>
      <t>Blister, smelter:</t>
    </r>
    <r>
      <rPr>
        <vertAlign val="superscript"/>
        <sz val="8"/>
        <rFont val="Times New Roman"/>
        <family val="1"/>
      </rPr>
      <t>e</t>
    </r>
  </si>
  <si>
    <r>
      <t>Indium</t>
    </r>
    <r>
      <rPr>
        <vertAlign val="superscript"/>
        <sz val="8"/>
        <rFont val="Times New Roman"/>
        <family val="1"/>
      </rPr>
      <t>e</t>
    </r>
  </si>
  <si>
    <r>
      <t>Fe content, 55% to 63%</t>
    </r>
    <r>
      <rPr>
        <vertAlign val="superscript"/>
        <sz val="8"/>
        <rFont val="Times New Roman"/>
        <family val="1"/>
      </rPr>
      <t>e</t>
    </r>
  </si>
  <si>
    <r>
      <t>Direct-reduced iron</t>
    </r>
    <r>
      <rPr>
        <vertAlign val="superscript"/>
        <sz val="8"/>
        <rFont val="Times New Roman"/>
        <family val="1"/>
      </rPr>
      <t>e</t>
    </r>
  </si>
  <si>
    <r>
      <t>Ferroalloys:</t>
    </r>
    <r>
      <rPr>
        <vertAlign val="superscript"/>
        <sz val="8"/>
        <rFont val="Times New Roman"/>
        <family val="1"/>
      </rPr>
      <t>e</t>
    </r>
  </si>
  <si>
    <r>
      <t>Ferronickel, gross weight:</t>
    </r>
    <r>
      <rPr>
        <vertAlign val="superscript"/>
        <sz val="8"/>
        <rFont val="Times New Roman"/>
        <family val="1"/>
      </rPr>
      <t>4</t>
    </r>
  </si>
  <si>
    <r>
      <t>Lead:</t>
    </r>
    <r>
      <rPr>
        <vertAlign val="superscript"/>
        <sz val="8"/>
        <rFont val="Times New Roman"/>
        <family val="1"/>
      </rPr>
      <t>e</t>
    </r>
  </si>
  <si>
    <r>
      <t>Magnesium:</t>
    </r>
    <r>
      <rPr>
        <vertAlign val="superscript"/>
        <sz val="8"/>
        <rFont val="Times New Roman"/>
        <family val="1"/>
      </rPr>
      <t>e</t>
    </r>
  </si>
  <si>
    <r>
      <t>Manganese ore:</t>
    </r>
    <r>
      <rPr>
        <vertAlign val="superscript"/>
        <sz val="8"/>
        <rFont val="Times New Roman"/>
        <family val="1"/>
      </rPr>
      <t>e</t>
    </r>
  </si>
  <si>
    <r>
      <t>Mercury</t>
    </r>
    <r>
      <rPr>
        <vertAlign val="superscript"/>
        <sz val="8"/>
        <rFont val="Times New Roman"/>
        <family val="1"/>
      </rPr>
      <t>e</t>
    </r>
  </si>
  <si>
    <r>
      <t>Molybdenum, in concentrate</t>
    </r>
    <r>
      <rPr>
        <vertAlign val="superscript"/>
        <sz val="8"/>
        <rFont val="Times New Roman"/>
        <family val="1"/>
      </rPr>
      <t>e</t>
    </r>
  </si>
  <si>
    <r>
      <t>Nickel:</t>
    </r>
    <r>
      <rPr>
        <vertAlign val="superscript"/>
        <sz val="8"/>
        <rFont val="Times New Roman"/>
        <family val="1"/>
      </rPr>
      <t>e</t>
    </r>
  </si>
  <si>
    <r>
      <t>Niobium</t>
    </r>
    <r>
      <rPr>
        <vertAlign val="superscript"/>
        <sz val="8"/>
        <rFont val="Times New Roman"/>
        <family val="1"/>
      </rPr>
      <t>e</t>
    </r>
  </si>
  <si>
    <r>
      <t>Platinum-group metals:</t>
    </r>
    <r>
      <rPr>
        <vertAlign val="superscript"/>
        <sz val="8"/>
        <rFont val="Times New Roman"/>
        <family val="1"/>
      </rPr>
      <t>e</t>
    </r>
  </si>
  <si>
    <r>
      <t>Rare earths, loparite concentrate</t>
    </r>
    <r>
      <rPr>
        <vertAlign val="superscript"/>
        <sz val="8"/>
        <rFont val="Times New Roman"/>
        <family val="1"/>
      </rPr>
      <t>e</t>
    </r>
  </si>
  <si>
    <r>
      <t>Selenium</t>
    </r>
    <r>
      <rPr>
        <vertAlign val="superscript"/>
        <sz val="8"/>
        <rFont val="Times New Roman"/>
        <family val="1"/>
      </rPr>
      <t>e</t>
    </r>
  </si>
  <si>
    <r>
      <t>Silicon</t>
    </r>
    <r>
      <rPr>
        <vertAlign val="superscript"/>
        <sz val="8"/>
        <rFont val="Times New Roman"/>
        <family val="1"/>
      </rPr>
      <t>e</t>
    </r>
  </si>
  <si>
    <r>
      <t>Silver:</t>
    </r>
    <r>
      <rPr>
        <vertAlign val="superscript"/>
        <sz val="8"/>
        <rFont val="Times New Roman"/>
        <family val="1"/>
      </rPr>
      <t>e</t>
    </r>
  </si>
  <si>
    <r>
      <t>Tellurium</t>
    </r>
    <r>
      <rPr>
        <vertAlign val="superscript"/>
        <sz val="8"/>
        <rFont val="Times New Roman"/>
        <family val="1"/>
      </rPr>
      <t>e</t>
    </r>
  </si>
  <si>
    <r>
      <t>Tin:</t>
    </r>
    <r>
      <rPr>
        <vertAlign val="superscript"/>
        <sz val="8"/>
        <rFont val="Times New Roman"/>
        <family val="1"/>
      </rPr>
      <t>e</t>
    </r>
  </si>
  <si>
    <r>
      <t>Titanium sponge</t>
    </r>
    <r>
      <rPr>
        <vertAlign val="superscript"/>
        <sz val="8"/>
        <rFont val="Times New Roman"/>
        <family val="1"/>
      </rPr>
      <t>e</t>
    </r>
  </si>
  <si>
    <r>
      <t>Tungsten, concentrate, W content</t>
    </r>
    <r>
      <rPr>
        <vertAlign val="superscript"/>
        <sz val="8"/>
        <rFont val="Times New Roman"/>
        <family val="1"/>
      </rPr>
      <t>e</t>
    </r>
  </si>
  <si>
    <r>
      <t>Vanadium, metal</t>
    </r>
    <r>
      <rPr>
        <vertAlign val="superscript"/>
        <sz val="8"/>
        <rFont val="Times New Roman"/>
        <family val="1"/>
      </rPr>
      <t>e</t>
    </r>
  </si>
  <si>
    <r>
      <t>Zinc:</t>
    </r>
    <r>
      <rPr>
        <vertAlign val="superscript"/>
        <sz val="8"/>
        <rFont val="Times New Roman"/>
        <family val="1"/>
      </rPr>
      <t>e</t>
    </r>
  </si>
  <si>
    <r>
      <t>98% ZrO</t>
    </r>
    <r>
      <rPr>
        <vertAlign val="subscript"/>
        <sz val="8"/>
        <rFont val="Times New Roman"/>
        <family val="1"/>
      </rPr>
      <t>2</t>
    </r>
    <r>
      <rPr>
        <vertAlign val="superscript"/>
        <sz val="8"/>
        <rFont val="Times New Roman"/>
        <family val="1"/>
      </rPr>
      <t>e</t>
    </r>
  </si>
  <si>
    <r>
      <t>Clays:</t>
    </r>
    <r>
      <rPr>
        <vertAlign val="superscript"/>
        <sz val="8"/>
        <rFont val="Times New Roman"/>
        <family val="1"/>
      </rPr>
      <t>e</t>
    </r>
  </si>
  <si>
    <r>
      <t>Diamond:</t>
    </r>
    <r>
      <rPr>
        <vertAlign val="superscript"/>
        <sz val="8"/>
        <rFont val="Times New Roman"/>
        <family val="1"/>
      </rPr>
      <t>e</t>
    </r>
  </si>
  <si>
    <r>
      <t>Fluorspar, concentrate, 55% to 96.4% CaF</t>
    </r>
    <r>
      <rPr>
        <vertAlign val="subscript"/>
        <sz val="8"/>
        <rFont val="Times New Roman"/>
        <family val="1"/>
      </rPr>
      <t>2</t>
    </r>
  </si>
  <si>
    <r>
      <t>Lime, industrial and construction</t>
    </r>
    <r>
      <rPr>
        <vertAlign val="superscript"/>
        <sz val="8"/>
        <rFont val="Times New Roman"/>
        <family val="1"/>
      </rPr>
      <t>e</t>
    </r>
  </si>
  <si>
    <r>
      <t>Mica</t>
    </r>
    <r>
      <rPr>
        <vertAlign val="superscript"/>
        <sz val="8"/>
        <rFont val="Times New Roman"/>
        <family val="1"/>
      </rPr>
      <t>e</t>
    </r>
  </si>
  <si>
    <r>
      <t>Phosphate rock:</t>
    </r>
    <r>
      <rPr>
        <vertAlign val="superscript"/>
        <sz val="8"/>
        <rFont val="Times New Roman"/>
        <family val="1"/>
      </rPr>
      <t>e</t>
    </r>
  </si>
  <si>
    <r>
      <t>P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content:</t>
    </r>
  </si>
  <si>
    <r>
      <t>Potash, marketable, K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 equivalent</t>
    </r>
  </si>
  <si>
    <r>
      <t>Soda ash</t>
    </r>
    <r>
      <rPr>
        <vertAlign val="superscript"/>
        <sz val="8"/>
        <rFont val="Times New Roman"/>
        <family val="1"/>
      </rPr>
      <t>e</t>
    </r>
  </si>
  <si>
    <r>
      <t>Sulfur:</t>
    </r>
    <r>
      <rPr>
        <vertAlign val="superscript"/>
        <sz val="8"/>
        <rFont val="Times New Roman"/>
        <family val="1"/>
      </rPr>
      <t>e</t>
    </r>
  </si>
  <si>
    <r>
      <t>Talc</t>
    </r>
    <r>
      <rPr>
        <vertAlign val="superscript"/>
        <sz val="8"/>
        <rFont val="Times New Roman"/>
        <family val="1"/>
      </rPr>
      <t>e</t>
    </r>
  </si>
  <si>
    <r>
      <t>Vermiculite</t>
    </r>
    <r>
      <rPr>
        <vertAlign val="superscript"/>
        <sz val="8"/>
        <rFont val="Times New Roman"/>
        <family val="1"/>
      </rPr>
      <t>e</t>
    </r>
  </si>
  <si>
    <r>
      <t>Refinery products</t>
    </r>
    <r>
      <rPr>
        <vertAlign val="superscript"/>
        <sz val="8"/>
        <rFont val="Times New Roman"/>
        <family val="1"/>
      </rPr>
      <t>5</t>
    </r>
  </si>
  <si>
    <r>
      <t>e</t>
    </r>
    <r>
      <rPr>
        <sz val="8"/>
        <rFont val="Times New Roman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do. Ditto.  -- Zero.</t>
    </r>
  </si>
  <si>
    <r>
      <t>1</t>
    </r>
    <r>
      <rPr>
        <sz val="8"/>
        <rFont val="Times New Roman"/>
        <family val="1"/>
      </rPr>
      <t xml:space="preserve">In addition to the commodities listed, Russia produces a number of other mineral commodities, which include lithium and its compounds, </t>
    </r>
  </si>
  <si>
    <r>
      <t>4</t>
    </r>
    <r>
      <rPr>
        <sz val="8"/>
        <rFont val="Times New Roman"/>
        <family val="1"/>
      </rPr>
      <t>In December 2001, Mechel OAO acquired a 79.9% interest in the South Urals Nickel Plant, which was  previously operated by Yuzhuralnikel Combine JSC.</t>
    </r>
  </si>
  <si>
    <r>
      <t>5</t>
    </r>
    <r>
      <rPr>
        <sz val="8"/>
        <rFont val="Times New Roman"/>
        <family val="1"/>
      </rPr>
      <t>Not distributed by type and therefore not suitable for conversion to volumetric units. Data include all energy and nonenergy products but exclude losses.</t>
    </r>
  </si>
  <si>
    <r>
      <t>EURASIA REGION—RUSSIA: STRUCTURE OF THE MINERAL INDUSTRY IN 2008</t>
    </r>
    <r>
      <rPr>
        <vertAlign val="superscript"/>
        <sz val="8"/>
        <rFont val="Times New Roman"/>
        <family val="1"/>
      </rPr>
      <t>1, 2</t>
    </r>
  </si>
  <si>
    <t xml:space="preserve">This file includes the report as it appears in the USGS Minerals Yearbook 2008, </t>
  </si>
  <si>
    <r>
      <t>Achinsk (United Company RUSAL)</t>
    </r>
    <r>
      <rPr>
        <vertAlign val="superscript"/>
        <sz val="8"/>
        <rFont val="Times New Roman"/>
        <family val="1"/>
      </rPr>
      <t>3</t>
    </r>
  </si>
  <si>
    <r>
      <t>Bogoslovsk (United Company RUSAL)</t>
    </r>
    <r>
      <rPr>
        <vertAlign val="superscript"/>
        <sz val="8"/>
        <rFont val="Times New Roman"/>
        <family val="1"/>
      </rPr>
      <t>3</t>
    </r>
  </si>
  <si>
    <r>
      <t>Boksitogorsk (United Company RUSAL)</t>
    </r>
    <r>
      <rPr>
        <vertAlign val="superscript"/>
        <sz val="8"/>
        <rFont val="Times New Roman"/>
        <family val="1"/>
      </rPr>
      <t>3</t>
    </r>
  </si>
  <si>
    <r>
      <t>Pikalyovo (United Company RUSAL)</t>
    </r>
    <r>
      <rPr>
        <vertAlign val="superscript"/>
        <sz val="8"/>
        <rFont val="Times New Roman"/>
        <family val="1"/>
      </rPr>
      <t>3</t>
    </r>
  </si>
  <si>
    <r>
      <t>Uralsk (United Company RUSAL)</t>
    </r>
    <r>
      <rPr>
        <vertAlign val="superscript"/>
        <sz val="8"/>
        <rFont val="Times New Roman"/>
        <family val="1"/>
      </rPr>
      <t>3</t>
    </r>
  </si>
  <si>
    <r>
      <t>Bratsk (United Company RUSAL)</t>
    </r>
    <r>
      <rPr>
        <vertAlign val="superscript"/>
        <sz val="8"/>
        <rFont val="Times New Roman"/>
        <family val="1"/>
      </rPr>
      <t>3</t>
    </r>
  </si>
  <si>
    <r>
      <t>Irkutsk (United Company RUSAL)</t>
    </r>
    <r>
      <rPr>
        <vertAlign val="superscript"/>
        <sz val="8"/>
        <rFont val="Times New Roman"/>
        <family val="1"/>
      </rPr>
      <t>3</t>
    </r>
  </si>
  <si>
    <r>
      <t>Kandalaksha (United Company RUSAL)</t>
    </r>
    <r>
      <rPr>
        <vertAlign val="superscript"/>
        <sz val="8"/>
        <rFont val="Times New Roman"/>
        <family val="1"/>
      </rPr>
      <t>3</t>
    </r>
  </si>
  <si>
    <r>
      <t>Khakas (United Company RUSAL)</t>
    </r>
    <r>
      <rPr>
        <vertAlign val="superscript"/>
        <sz val="8"/>
        <rFont val="Times New Roman"/>
        <family val="1"/>
      </rPr>
      <t>3</t>
    </r>
  </si>
  <si>
    <r>
      <t>Krasnoyarsk (United Company RUSAL)</t>
    </r>
    <r>
      <rPr>
        <vertAlign val="superscript"/>
        <sz val="8"/>
        <rFont val="Times New Roman"/>
        <family val="1"/>
      </rPr>
      <t>3</t>
    </r>
  </si>
  <si>
    <r>
      <t>Nadvoitsy (United Company RUSAL)</t>
    </r>
    <r>
      <rPr>
        <vertAlign val="superscript"/>
        <sz val="8"/>
        <rFont val="Times New Roman"/>
        <family val="1"/>
      </rPr>
      <t>3</t>
    </r>
  </si>
  <si>
    <r>
      <t>Novokuznetsk (United Company RUSAL)</t>
    </r>
    <r>
      <rPr>
        <vertAlign val="superscript"/>
        <sz val="8"/>
        <rFont val="Times New Roman"/>
        <family val="1"/>
      </rPr>
      <t>3</t>
    </r>
  </si>
  <si>
    <r>
      <t>Sayansk (United Company RUSAL)</t>
    </r>
    <r>
      <rPr>
        <vertAlign val="superscript"/>
        <sz val="8"/>
        <rFont val="Times New Roman"/>
        <family val="1"/>
      </rPr>
      <t>3</t>
    </r>
  </si>
  <si>
    <r>
      <t>Volgograd (United Company RUSAL)</t>
    </r>
    <r>
      <rPr>
        <vertAlign val="superscript"/>
        <sz val="8"/>
        <rFont val="Times New Roman"/>
        <family val="1"/>
      </rPr>
      <t>3</t>
    </r>
  </si>
  <si>
    <r>
      <t>Volkhov (United Company RUSAL)</t>
    </r>
    <r>
      <rPr>
        <vertAlign val="superscript"/>
        <sz val="8"/>
        <rFont val="Times New Roman"/>
        <family val="1"/>
      </rPr>
      <t>3</t>
    </r>
  </si>
  <si>
    <r>
      <t>RUSAL)</t>
    </r>
    <r>
      <rPr>
        <vertAlign val="superscript"/>
        <sz val="8"/>
        <rFont val="Times New Roman"/>
        <family val="1"/>
      </rPr>
      <t>3</t>
    </r>
  </si>
  <si>
    <r>
      <t>Severnaya Onega Mine (United Company RUSAL)</t>
    </r>
    <r>
      <rPr>
        <vertAlign val="superscript"/>
        <sz val="8"/>
        <rFont val="Times New Roman"/>
        <family val="1"/>
      </rPr>
      <t>3</t>
    </r>
  </si>
  <si>
    <r>
      <t>Komi Aluminum (United Company RUSAL)</t>
    </r>
    <r>
      <rPr>
        <vertAlign val="superscript"/>
        <sz val="8"/>
        <rFont val="Times New Roman"/>
        <family val="1"/>
      </rPr>
      <t>3</t>
    </r>
  </si>
  <si>
    <r>
      <t>Pikalevo (United Company RUSAL)</t>
    </r>
    <r>
      <rPr>
        <vertAlign val="superscript"/>
        <sz val="8"/>
        <rFont val="Times New Roman"/>
        <family val="1"/>
      </rPr>
      <t>3</t>
    </r>
  </si>
  <si>
    <r>
      <t>2</t>
    </r>
    <r>
      <rPr>
        <sz val="8"/>
        <rFont val="Times New Roman"/>
        <family val="1"/>
      </rPr>
      <t xml:space="preserve">Many location names have changed since the breakup of the Soviet Union. Many enterprises, however, are still named or commonly referred to </t>
    </r>
  </si>
  <si>
    <r>
      <t>3</t>
    </r>
    <r>
      <rPr>
        <sz val="8"/>
        <rFont val="Times New Roman"/>
        <family val="1"/>
      </rPr>
      <t xml:space="preserve">United Company RUSAL was formed by the merger of RUSAL (Russian Aluminum), SUAL (Siberian-Urals Aluminium Company Group), and </t>
    </r>
  </si>
  <si>
    <r>
      <t>4</t>
    </r>
    <r>
      <rPr>
        <sz val="8"/>
        <rFont val="Times New Roman"/>
        <family val="1"/>
      </rPr>
      <t>Capacity estimates are totals for all enterprises that produce that commodity.</t>
    </r>
  </si>
  <si>
    <t>Sb content of concentrate</t>
  </si>
  <si>
    <t>Sarylakh deposit</t>
  </si>
  <si>
    <t xml:space="preserve">Ust'-Nera region, Sakha (Yakutiya) </t>
  </si>
  <si>
    <t>Sentachan deposit</t>
  </si>
  <si>
    <t>Northeastern Sakha (Yakutiya)</t>
  </si>
  <si>
    <t xml:space="preserve">Republic </t>
  </si>
  <si>
    <t xml:space="preserve">    Compounds and metals</t>
  </si>
  <si>
    <t>Ryazsvetmet plant</t>
  </si>
  <si>
    <t>Ryazanskaya Oblast'</t>
  </si>
  <si>
    <t>Apatite, concentrate</t>
  </si>
  <si>
    <t>Khibiny apatite association (OAO Apatit)</t>
  </si>
  <si>
    <t>Kola Peninsula</t>
  </si>
  <si>
    <t xml:space="preserve">   Do.</t>
  </si>
  <si>
    <t>Kovdor iron ore mining association</t>
  </si>
  <si>
    <t>Bazenovskoye chrysotile deposit</t>
  </si>
  <si>
    <t>Sverdlovsk Oblast'</t>
  </si>
  <si>
    <t xml:space="preserve">Molodeznoye deposit </t>
  </si>
  <si>
    <t>Zabaykal'sk (Chita) Oblast'</t>
  </si>
  <si>
    <t xml:space="preserve">"Ogenburg Minerals" Co., Kiembaevskoye </t>
  </si>
  <si>
    <t>Orenburgskaya Oblast'</t>
  </si>
  <si>
    <t>chrysotile deposit</t>
  </si>
  <si>
    <t xml:space="preserve">"Tuvaasbest" Plant, Ak-Dovurakskoye chrysotile </t>
  </si>
  <si>
    <t>Tyva (Kyzyl) Republic</t>
  </si>
  <si>
    <t>deposit</t>
  </si>
  <si>
    <t>"Uralasbest" Mining and Clarification Plant</t>
  </si>
  <si>
    <t>Central Ural Mountains</t>
  </si>
  <si>
    <t>Salarinskiy mining and beneficiation complex</t>
  </si>
  <si>
    <t>Kvartsitovaya Sopka deposit</t>
  </si>
  <si>
    <t xml:space="preserve">North-Urals mining company (United Company </t>
  </si>
  <si>
    <t>Severoural'sk region</t>
  </si>
  <si>
    <t xml:space="preserve">South-Urals mining company (United Company </t>
  </si>
  <si>
    <t>South Ural Mountains</t>
  </si>
  <si>
    <t>Northwest region</t>
  </si>
  <si>
    <t>Sredne-Timan</t>
  </si>
  <si>
    <t>Boron, boric acid</t>
  </si>
  <si>
    <t>Bor Association</t>
  </si>
  <si>
    <t>Primorskiy (Maritime) Kray</t>
  </si>
  <si>
    <t>Amur River complex</t>
  </si>
  <si>
    <t>Far East</t>
  </si>
  <si>
    <t>Alga River chemical complex</t>
  </si>
  <si>
    <t>Saranov complex</t>
  </si>
  <si>
    <t>Saranovskiy</t>
  </si>
  <si>
    <t>Donets (east) Basin</t>
  </si>
  <si>
    <t>Rostovskaya Oblast'</t>
  </si>
  <si>
    <t>Kansk Achinsk Basin</t>
  </si>
  <si>
    <t>East Siberia</t>
  </si>
  <si>
    <t>Kuznetsk Basin (Kuzbass)</t>
  </si>
  <si>
    <t>West Siberia</t>
  </si>
  <si>
    <t>Moscow Basin</t>
  </si>
  <si>
    <t>Moscow region</t>
  </si>
  <si>
    <t>Neryungri Basin</t>
  </si>
  <si>
    <t xml:space="preserve">Sakha (Yakutiya) Republic </t>
  </si>
  <si>
    <t>Pechora Basin</t>
  </si>
  <si>
    <t>Komi (Syktyvkar) Republic</t>
  </si>
  <si>
    <t>South Yakutiya Basin</t>
  </si>
  <si>
    <t>Cobalt:</t>
  </si>
  <si>
    <t>OJSC MMC Norilsk Nickel</t>
  </si>
  <si>
    <t>Noril'sk, Kola Peninsula</t>
  </si>
  <si>
    <t>Rezh and Yuzhuralnikel enterprises</t>
  </si>
  <si>
    <t>Ufaleynikel company</t>
  </si>
  <si>
    <t>Chelyabinsk Oblast', Ural Mountains</t>
  </si>
  <si>
    <t>Khovu-Aksynskoe (nickel-cobalt) deposit</t>
  </si>
  <si>
    <t>Khovu-Aksy, Tyva (Kyzyl) Republic</t>
  </si>
  <si>
    <t>Cu in ore</t>
  </si>
  <si>
    <t>Noril'sk region, Kola Peninsula</t>
  </si>
  <si>
    <t>Urals</t>
  </si>
  <si>
    <t xml:space="preserve">Diamond, gem and </t>
  </si>
  <si>
    <t>Sakha (Yukutiya) Republic mines:</t>
  </si>
  <si>
    <t>industrial</t>
  </si>
  <si>
    <t>(Alrosa Co. Ltd.) enterprises:</t>
  </si>
  <si>
    <t>Udachnyy mining and beneficiation complex</t>
  </si>
  <si>
    <t xml:space="preserve">    Zarnitsa and Udachnyy</t>
  </si>
  <si>
    <t>Mirny mining and beneficiation complex</t>
  </si>
  <si>
    <t xml:space="preserve">    Mir and International</t>
  </si>
  <si>
    <t>Aikhal mining and beneficiation complex</t>
  </si>
  <si>
    <t xml:space="preserve">    Aikhal and Komsomol'skiy</t>
  </si>
  <si>
    <t>Anabaraskiy mining and beneficiation complex</t>
  </si>
  <si>
    <t xml:space="preserve">    Alluvial mines</t>
  </si>
  <si>
    <t>Nyurbinskiy mining and beneficiation complex</t>
  </si>
  <si>
    <t xml:space="preserve">    Nyurbinskiy and Botuobinskiy</t>
  </si>
  <si>
    <t>Lomonosov</t>
  </si>
  <si>
    <t>Arkhangel'skaya Oblast'</t>
  </si>
  <si>
    <t>Kheto-Lanbino and Lupikko deposits</t>
  </si>
  <si>
    <t>Kareliya (Petrozavodsk) Republic</t>
  </si>
  <si>
    <t>Ferroalloys</t>
  </si>
  <si>
    <t>Kosaya Gora iron works</t>
  </si>
  <si>
    <t>Kosaya, Gora</t>
  </si>
  <si>
    <t>Kuznetsk ferroalloys plant</t>
  </si>
  <si>
    <t>Lipetsk iron and steel works</t>
  </si>
  <si>
    <t>Lipetskaya Oblast'</t>
  </si>
  <si>
    <t>Serov ferroalloy plant</t>
  </si>
  <si>
    <t>Chelyabinsk electrometallurgical plant</t>
  </si>
  <si>
    <t>Chelyabinskaya Oblast'</t>
  </si>
  <si>
    <t>Chusovoy iron and steel plant</t>
  </si>
  <si>
    <t>Perm' Kray</t>
  </si>
  <si>
    <t>Klyuchevsk ferroalloy plant</t>
  </si>
  <si>
    <t>Dvurechensk</t>
  </si>
  <si>
    <t>Ferronickel</t>
  </si>
  <si>
    <t>Chelyabinsk Oblast', Urals</t>
  </si>
  <si>
    <t>Vanadii-Tulachermet</t>
  </si>
  <si>
    <t>Tula, North Caucasus</t>
  </si>
  <si>
    <t>Abagaytuy deposit</t>
  </si>
  <si>
    <t>Transbaikal</t>
  </si>
  <si>
    <t>Usugli Mine</t>
  </si>
  <si>
    <t>Kyakhtinsky deposit</t>
  </si>
  <si>
    <t>Kalanguy mining complex</t>
  </si>
  <si>
    <t>Zabaykal'sk (Chita) Kray, Transbaikal</t>
  </si>
  <si>
    <t>Yaroslavsky mining-beneficiation complex</t>
  </si>
  <si>
    <t>Pogranichnoye and Vosnesenskoye</t>
  </si>
  <si>
    <t xml:space="preserve">deposits, Russian Far East's </t>
  </si>
  <si>
    <t>OOO Galliy</t>
  </si>
  <si>
    <t>Novosibirsk tin comples</t>
  </si>
  <si>
    <t>Novosibirsk</t>
  </si>
  <si>
    <t>Pikalevo</t>
  </si>
  <si>
    <t>Germanium, metal and products</t>
  </si>
  <si>
    <t>Federal State Unitary Enterprise Germanium</t>
  </si>
  <si>
    <t>Kranoyarsk</t>
  </si>
  <si>
    <t>Mining companies:</t>
  </si>
  <si>
    <t>Mining regions:</t>
  </si>
  <si>
    <t>Amur a/s ZAO</t>
  </si>
  <si>
    <t>Khabarovsk Kray</t>
  </si>
  <si>
    <t>Buryatzoloto OAO</t>
  </si>
  <si>
    <t>Buryat Republic</t>
  </si>
  <si>
    <t>Chukotka a/s</t>
  </si>
  <si>
    <t>Chukotsk Autonomous Oblast'</t>
  </si>
  <si>
    <t>GRK Aldanzoloto OOO</t>
  </si>
  <si>
    <t>Sakha (Yukutiya) Republic</t>
  </si>
  <si>
    <t>LT-Resurs, ZAO</t>
  </si>
  <si>
    <t>Irkutsk Oblast'</t>
  </si>
  <si>
    <t>Neryungri-Metallik, OOO</t>
  </si>
  <si>
    <t>Nirungan, OOO</t>
  </si>
  <si>
    <t>Omchak OAO</t>
  </si>
  <si>
    <t>Magadan Oblast'</t>
  </si>
  <si>
    <t>Omolonskaya ZRK, OAO</t>
  </si>
  <si>
    <t>Omsukchanskaya GGK, ZAO</t>
  </si>
  <si>
    <t>Oyna, a/s</t>
  </si>
  <si>
    <t>Pokrovskiy Mine OAO</t>
  </si>
  <si>
    <t>Amur Oblast'</t>
  </si>
  <si>
    <t>Polimetal, MNPO, OAO</t>
  </si>
  <si>
    <t>Magadan and Sverdlovsk</t>
  </si>
  <si>
    <t>Oblast's, Khabarovsk Kray</t>
  </si>
  <si>
    <t>Gold—Continued</t>
  </si>
  <si>
    <t>Polyarnaya, a/s</t>
  </si>
  <si>
    <t>Polyus ZAO</t>
  </si>
  <si>
    <t>Krasnoyarsk Kray</t>
  </si>
  <si>
    <t>Priisk Drazhnyy, OOO</t>
  </si>
  <si>
    <t>Priisk Solov'yevskiy, OAO</t>
  </si>
  <si>
    <t>Ros-DV, OOO</t>
  </si>
  <si>
    <t>Russdragmet OOO</t>
  </si>
  <si>
    <t>Khabarovsk Kray, Chita Oblast'</t>
  </si>
  <si>
    <t>Seligdar, a/s</t>
  </si>
  <si>
    <t>Sovrudnik, OOO</t>
  </si>
  <si>
    <t>Susumanzoloto, OAO</t>
  </si>
  <si>
    <t>Uralelktomed', OAO</t>
  </si>
  <si>
    <t>Vitim. a/s</t>
  </si>
  <si>
    <t>Votok, a/s</t>
  </si>
  <si>
    <t>Yuzhuralzoloto</t>
  </si>
  <si>
    <t>Chelyabinsk Oblast'</t>
  </si>
  <si>
    <t>Zapadnaya, a/s</t>
  </si>
  <si>
    <t>Zolotaya, ZDK, ZAO</t>
  </si>
  <si>
    <t>Khakasiya Republic</t>
  </si>
  <si>
    <t>Indium:</t>
  </si>
  <si>
    <t>Chelyabinsk zinc plant</t>
  </si>
  <si>
    <t xml:space="preserve">Chelyabinsk </t>
  </si>
  <si>
    <t>Elektrotsink plant</t>
  </si>
  <si>
    <t>Vladikavkaz</t>
  </si>
  <si>
    <t>Kursk Magnetic Anomaly (KMA) region, which</t>
  </si>
  <si>
    <t>contains the following enterprises:</t>
  </si>
  <si>
    <t>Lebedi and Stoilo</t>
  </si>
  <si>
    <t>Gubkin</t>
  </si>
  <si>
    <t>Mikhaylovka</t>
  </si>
  <si>
    <t>Zheleznogorsk</t>
  </si>
  <si>
    <t>Northwest region, which contains the following</t>
  </si>
  <si>
    <t>enterprises:</t>
  </si>
  <si>
    <t>Kostomuksha</t>
  </si>
  <si>
    <t>Kovdor</t>
  </si>
  <si>
    <t>Olenegorsk</t>
  </si>
  <si>
    <t>Siberia region, which contains the following</t>
  </si>
  <si>
    <t>East:</t>
  </si>
  <si>
    <t>Korshunovo</t>
  </si>
  <si>
    <t>Rudnogorsk</t>
  </si>
  <si>
    <t>West:</t>
  </si>
  <si>
    <t>Abakan</t>
  </si>
  <si>
    <t>Abaza</t>
  </si>
  <si>
    <t>Sheregesh</t>
  </si>
  <si>
    <t>Tashtagol</t>
  </si>
  <si>
    <t>Teya</t>
  </si>
  <si>
    <t>Vershina Tei</t>
  </si>
  <si>
    <t>Ural Mountains region, which contains the</t>
  </si>
  <si>
    <t>following enterprises:</t>
  </si>
  <si>
    <t>Akkermanovka</t>
  </si>
  <si>
    <t>Novotroitsk</t>
  </si>
  <si>
    <t>Bakal</t>
  </si>
  <si>
    <t>Goroblagodat</t>
  </si>
  <si>
    <t>Kushva</t>
  </si>
  <si>
    <t>Kachkanar</t>
  </si>
  <si>
    <t>Magnitogorsk</t>
  </si>
  <si>
    <t>Peshchanka</t>
  </si>
  <si>
    <t>Rudnichnyy</t>
  </si>
  <si>
    <t>Lead, metal</t>
  </si>
  <si>
    <t>Dalpolymetal lead smelter</t>
  </si>
  <si>
    <t xml:space="preserve">Rudnaya in the Primorskiy </t>
  </si>
  <si>
    <t>(Maritime) Kray</t>
  </si>
  <si>
    <t xml:space="preserve">Elektrozinc lead smelter [Ural Mining and </t>
  </si>
  <si>
    <t>Vladikavkaz in North Caucasus</t>
  </si>
  <si>
    <t>Lead-zinc, recoverable content of ore:</t>
  </si>
  <si>
    <t>Lead, recoverable Pb content of ore</t>
  </si>
  <si>
    <t>Altay mining-benefication complex</t>
  </si>
  <si>
    <t>Altay (Barnaul) Kray, South</t>
  </si>
  <si>
    <t>Siberia</t>
  </si>
  <si>
    <t>Dalpolymetal mining-benefication complex</t>
  </si>
  <si>
    <t>Nerchinsk polymetallic complex</t>
  </si>
  <si>
    <t>Chitinskaya Oblast'</t>
  </si>
  <si>
    <t>Sadon lead-zinc complex</t>
  </si>
  <si>
    <t>Severnaya Osetiya-Alaniya Republic</t>
  </si>
  <si>
    <t>Salair mining-benefication complex</t>
  </si>
  <si>
    <t>Kemerovo Oblast'</t>
  </si>
  <si>
    <t>Zinc, recoverable Zn content of ore</t>
  </si>
  <si>
    <t>Lithium and its compounds</t>
  </si>
  <si>
    <t>JSC  Novosibirsk Chemcal Plant (TVEL Corp.)</t>
  </si>
  <si>
    <t>JSC Chemical-Metallurgical Plant (TVEL Corp.)</t>
  </si>
  <si>
    <t>Kransnoyarsk</t>
  </si>
  <si>
    <t xml:space="preserve">Sakha group of deposits </t>
  </si>
  <si>
    <t>Magnezitovaya underground mine (Magnezit Group)</t>
  </si>
  <si>
    <t>(Chelyabinsk Oblast')</t>
  </si>
  <si>
    <t>Magnesium, metal (for sale)</t>
  </si>
  <si>
    <t>Avisma plant</t>
  </si>
  <si>
    <t>Berezniki</t>
  </si>
  <si>
    <t>Solikamsk plant (Uralkaliy)</t>
  </si>
  <si>
    <t>Mica</t>
  </si>
  <si>
    <t>Emel'dzhak deposit, Aldan Shield</t>
  </si>
  <si>
    <t xml:space="preserve">Lopatova Guba mica pit, Northern Kareliya </t>
  </si>
  <si>
    <t xml:space="preserve">Kovdor phlogopite Mine (Mica Mine; Slyuda Mine; </t>
  </si>
  <si>
    <t>Kola Peninsula, Murmansk Oblast'</t>
  </si>
  <si>
    <t>Kovdorslyuda Shaft)</t>
  </si>
  <si>
    <t xml:space="preserve">Irkutsk complex (JSC "Vostoksluda") </t>
  </si>
  <si>
    <t>Mam deposit, Irkutsk Oblast'</t>
  </si>
  <si>
    <t>Molybdenum</t>
  </si>
  <si>
    <t>Dzhida tungsten-molybdenum Mine</t>
  </si>
  <si>
    <t>West Transbaikal</t>
  </si>
  <si>
    <t>Sorsk molybdenum mining enterprise</t>
  </si>
  <si>
    <t>Khakasiya (Abakan) Republic</t>
  </si>
  <si>
    <t>Tyrnyauz tungsten-molybdenum Mine</t>
  </si>
  <si>
    <t>North Caucasus</t>
  </si>
  <si>
    <t>Shakhtaminskoye molybdenum mining enterprise</t>
  </si>
  <si>
    <t>Komi Republic</t>
  </si>
  <si>
    <t>Noril'sk area</t>
  </si>
  <si>
    <t>Sakhalin</t>
  </si>
  <si>
    <t>Tomsk Oblast</t>
  </si>
  <si>
    <t>Tyumen Oblast, including:</t>
  </si>
  <si>
    <t>Medvezhye field</t>
  </si>
  <si>
    <t>Urengoy field</t>
  </si>
  <si>
    <t>Vyrngapur field</t>
  </si>
  <si>
    <t>Yamburg field</t>
  </si>
  <si>
    <t>Bovanenko field</t>
  </si>
  <si>
    <t>Yamal Peninsula</t>
  </si>
  <si>
    <t>Pestsovoyy field</t>
  </si>
  <si>
    <t>Ob-Taz Gulf area</t>
  </si>
  <si>
    <t>Zapolyarnyy field</t>
  </si>
  <si>
    <t>Schtokmanov field</t>
  </si>
  <si>
    <t>Barents Sea</t>
  </si>
  <si>
    <t>Ural'skiye Gory</t>
  </si>
  <si>
    <t>Volga</t>
  </si>
  <si>
    <t>Volgada Oblast'</t>
  </si>
  <si>
    <t>Yakut-Sakha</t>
  </si>
  <si>
    <t>Nepheline syenite</t>
  </si>
  <si>
    <t>Apatite complex</t>
  </si>
  <si>
    <t>Kiya-Shaltyr Mine</t>
  </si>
  <si>
    <t>Goryachegorsk massif, east Siberia</t>
  </si>
  <si>
    <t>Nickel:</t>
  </si>
  <si>
    <t>Ni in ore</t>
  </si>
  <si>
    <t>Yuzhuralnikel company</t>
  </si>
  <si>
    <t>South Urals</t>
  </si>
  <si>
    <t>Smelting</t>
  </si>
  <si>
    <t>Pechenga</t>
  </si>
  <si>
    <t>Monchegorsk</t>
  </si>
  <si>
    <t>Refining</t>
  </si>
  <si>
    <t>Ni products and Ni in FeNi</t>
  </si>
  <si>
    <t>Rezh, Ufaleynikel, and Yuzhuralnikel enterprises</t>
  </si>
  <si>
    <t>Niobium (columbium)</t>
  </si>
  <si>
    <t>Karnarsurt mining enterprise (AO Sevredmet)</t>
  </si>
  <si>
    <t xml:space="preserve">Lovozerskoye deposit, Kola </t>
  </si>
  <si>
    <t>Peninsula</t>
  </si>
  <si>
    <t>Leningradslanets Association</t>
  </si>
  <si>
    <t>Slantsy, Leningrad Oblast'</t>
  </si>
  <si>
    <t>Bashneft</t>
  </si>
  <si>
    <t>Bashkortostan Republic</t>
  </si>
  <si>
    <t>Gazprom</t>
  </si>
  <si>
    <t>Deposits throughout Russia</t>
  </si>
  <si>
    <t>OAO Lukoil</t>
  </si>
  <si>
    <t>West Siberian deposits</t>
  </si>
  <si>
    <t xml:space="preserve">      Kechimovskoye </t>
  </si>
  <si>
    <t xml:space="preserve">      Nivagalskoye</t>
  </si>
  <si>
    <t>Urals deposits</t>
  </si>
  <si>
    <t>Volga deposits</t>
  </si>
  <si>
    <t>Timen Pechora deposits</t>
  </si>
  <si>
    <t xml:space="preserve">      Yuzhnaya Khylchuya</t>
  </si>
  <si>
    <t>Komi Republic deposits</t>
  </si>
  <si>
    <t xml:space="preserve">      Kyrtayelskoye</t>
  </si>
  <si>
    <t xml:space="preserve">      Pashshorskoye</t>
  </si>
  <si>
    <t xml:space="preserve">      Perevoznoye</t>
  </si>
  <si>
    <t>OAO Novatek</t>
  </si>
  <si>
    <t>OJSC OC Rosneft</t>
  </si>
  <si>
    <t>Russneft</t>
  </si>
  <si>
    <t>Central and West Siberia, Ural</t>
  </si>
  <si>
    <t xml:space="preserve">      Mountains and </t>
  </si>
  <si>
    <t xml:space="preserve">      Volga regions</t>
  </si>
  <si>
    <t>JSC Slavneft</t>
  </si>
  <si>
    <t xml:space="preserve">West Siberia and </t>
  </si>
  <si>
    <t xml:space="preserve">      Krasnoyarsk Kray</t>
  </si>
  <si>
    <t>OJSC Surgutneftegas</t>
  </si>
  <si>
    <t>OAO Tatneft</t>
  </si>
  <si>
    <t>Deposits</t>
  </si>
  <si>
    <t xml:space="preserve">      Romashkinskoye</t>
  </si>
  <si>
    <t xml:space="preserve">      Novo-Elkkhovskoye</t>
  </si>
  <si>
    <t xml:space="preserve">      Bavlinskoye</t>
  </si>
  <si>
    <t xml:space="preserve">      Bondyuzskoye</t>
  </si>
  <si>
    <t xml:space="preserve">      Pervomayskoye</t>
  </si>
  <si>
    <t xml:space="preserve">      Sabandchinskoye</t>
  </si>
  <si>
    <t>TNK-BP</t>
  </si>
  <si>
    <t xml:space="preserve">      Kamennoye</t>
  </si>
  <si>
    <t xml:space="preserve">      Kovyatka</t>
  </si>
  <si>
    <t xml:space="preserve">      Russkoye</t>
  </si>
  <si>
    <t xml:space="preserve">      Suzunskoye</t>
  </si>
  <si>
    <t xml:space="preserve">      Tagulskoye</t>
  </si>
  <si>
    <t xml:space="preserve">      Uvat</t>
  </si>
  <si>
    <t xml:space="preserve">      Verkhnechonsk</t>
  </si>
  <si>
    <t>Kingisepp complex (OAO fosforit)</t>
  </si>
  <si>
    <t>Leningradskaya Oblast'</t>
  </si>
  <si>
    <t>Lopatino and Yegorevsk deposits</t>
  </si>
  <si>
    <t>Moscow Oblast'</t>
  </si>
  <si>
    <t>Polpinskoye deposit</t>
  </si>
  <si>
    <t>Bryanskaya Oblast'</t>
  </si>
  <si>
    <t>Verkhnekamsk deposit</t>
  </si>
  <si>
    <t>Phosphate rock, apatite concentrate</t>
  </si>
  <si>
    <t>OAO Apatit</t>
  </si>
  <si>
    <t>Kovdor iron mining complex</t>
  </si>
  <si>
    <t>Platinum-group metals:</t>
  </si>
  <si>
    <t>Ore, PGM content</t>
  </si>
  <si>
    <t>AO Koryakgeoldobycha, Amur Prospectors</t>
  </si>
  <si>
    <t xml:space="preserve">Placer deposits (mostly platinum), </t>
  </si>
  <si>
    <t>Urals; Siberia; Russian Far East</t>
  </si>
  <si>
    <t>Krasnoyarsk Nonferrous Metals Plant</t>
  </si>
  <si>
    <t>(Krastsvetmet)</t>
  </si>
  <si>
    <t>Ekaterinburgskiy plant (EZOTsM)</t>
  </si>
  <si>
    <t>Sverdlovsk (Yekaterinburg) Republic</t>
  </si>
  <si>
    <t xml:space="preserve">Priobsk plant (OJSC Gazprom Neft) </t>
  </si>
  <si>
    <t xml:space="preserve">Khanty-Mansi (Khanty-Mansiisk) </t>
  </si>
  <si>
    <t>Autonomous Okrug</t>
  </si>
  <si>
    <t>OAO Silvinit</t>
  </si>
  <si>
    <t>Solikamsk-Berezniki regions,</t>
  </si>
  <si>
    <t>Rare earths</t>
  </si>
  <si>
    <t>Lovozerskoye deposit</t>
  </si>
  <si>
    <t>AO Bassol'</t>
  </si>
  <si>
    <t>Lake Baskunchak in Astrakhan'</t>
  </si>
  <si>
    <t>Dus-Dagskoe deposit</t>
  </si>
  <si>
    <t>Dus-Dag Mountains</t>
  </si>
  <si>
    <t>Dukat Mine</t>
  </si>
  <si>
    <t>Magadanskaya Oblast'</t>
  </si>
  <si>
    <t>Soda ash</t>
  </si>
  <si>
    <t>Achinsk plant</t>
  </si>
  <si>
    <t>Berezniki plant</t>
  </si>
  <si>
    <t>Pikalevo plant</t>
  </si>
  <si>
    <t>Sterlitamak plant</t>
  </si>
  <si>
    <t>Volkhov plant</t>
  </si>
  <si>
    <t>OAO Amurmetal</t>
  </si>
  <si>
    <t>Komsomol'sk-na-Amure</t>
  </si>
  <si>
    <t>JSC Asha Metallurgical Plant</t>
  </si>
  <si>
    <t>Beloretsk Iron and Steel Works</t>
  </si>
  <si>
    <t>Bashkirskoye</t>
  </si>
  <si>
    <t>Chusovskoy Iron and Steel Works</t>
  </si>
  <si>
    <t>JSC Electrostal Metallurgical Plant</t>
  </si>
  <si>
    <t>Moscow</t>
  </si>
  <si>
    <t>Gorkovskoy Metallurgichesky Zavod</t>
  </si>
  <si>
    <t>Nizhniy Novgorod Oblast'</t>
  </si>
  <si>
    <t>Gur'yevsk Steel Woks</t>
  </si>
  <si>
    <t xml:space="preserve">Karagandinskaya Oblast' </t>
  </si>
  <si>
    <t>Kuznetsk Steel Works</t>
  </si>
  <si>
    <t>Lys'va Metallurgical Plant</t>
  </si>
  <si>
    <t>Permskaya Oblast'</t>
  </si>
  <si>
    <t xml:space="preserve">Magnitogorsk Iron and Steel Works (MMK) </t>
  </si>
  <si>
    <t>Mechel OAO (Mechel)</t>
  </si>
  <si>
    <t>Nizhniy Sergi Steel Works</t>
  </si>
  <si>
    <t>Sverdlovsk (Yekaterinburg)</t>
  </si>
  <si>
    <t>Nizhniy Tagil Iron and Steel Works (NTMK)</t>
  </si>
  <si>
    <t>Nosta JSC (JSC Orsk-Kahlilovo Iron and Steel</t>
  </si>
  <si>
    <t xml:space="preserve">Novotroitsk, Orenburgskaya </t>
  </si>
  <si>
    <t>Works)</t>
  </si>
  <si>
    <t>Novolipetsk Iron and Steel Corp. (NLMK)</t>
  </si>
  <si>
    <t>Novosibirsk Steel Works (Novosibprokat)</t>
  </si>
  <si>
    <t>Novosibirskaya Oblast'</t>
  </si>
  <si>
    <t>CJSC Omutninsk Metallurgical Plant</t>
  </si>
  <si>
    <t>Kirov Oblast'</t>
  </si>
  <si>
    <t>Oskol Electric Steel Works (OEMK)</t>
  </si>
  <si>
    <t>Staryy Oskol</t>
  </si>
  <si>
    <t>Petrovsk-Zabaykal'skiy Steel Works</t>
  </si>
  <si>
    <t>Petrovsk-Zabaykal'skiy</t>
  </si>
  <si>
    <t>Revdinskiy Steel and Wire Production Works</t>
  </si>
  <si>
    <t>Salda Steel Works</t>
  </si>
  <si>
    <t>Serov Steel Works</t>
  </si>
  <si>
    <t>Serp i Molot (Moscow Metallurgical Works)</t>
  </si>
  <si>
    <t>Severskiy Tube Works</t>
  </si>
  <si>
    <t>Polevskoy, Sverdlovsk Oblast'</t>
  </si>
  <si>
    <t>JSC Severstal</t>
  </si>
  <si>
    <t>Vologada Oblast'</t>
  </si>
  <si>
    <t>Sibelektrostal Metallurgical Works</t>
  </si>
  <si>
    <t>Rostov Oblast'</t>
  </si>
  <si>
    <t>Taganrog Iron and Steel Works (Tagmet)</t>
  </si>
  <si>
    <t xml:space="preserve">OAO Tulachermet </t>
  </si>
  <si>
    <t>Tula Oblast'</t>
  </si>
  <si>
    <t>Viz-Stal (Verkh-Isetsk Steel Works)</t>
  </si>
  <si>
    <t>Volgograd Steel Works (Red October)</t>
  </si>
  <si>
    <t>Volgograd Oblast'</t>
  </si>
  <si>
    <t>Vyksa Steel Works</t>
  </si>
  <si>
    <t xml:space="preserve">Zapsib Met Kombinat (West Siberian Steel Works) </t>
  </si>
  <si>
    <t>Zlatoust Iron and Steel Works</t>
  </si>
  <si>
    <t>Zlatoust, Chelyabinsk Oblast'</t>
  </si>
  <si>
    <t>Talc</t>
  </si>
  <si>
    <t>Onotsk deposit</t>
  </si>
  <si>
    <t>Kirgiteysk deposit</t>
  </si>
  <si>
    <t>Miass deposit</t>
  </si>
  <si>
    <t>Shabrovsk deposit</t>
  </si>
  <si>
    <t>Sverdlovsk (Yekaterinburg) Oblast'</t>
  </si>
  <si>
    <t>Tantalum, ore</t>
  </si>
  <si>
    <t>Zabaykalskiy mining and beneficiation complex</t>
  </si>
  <si>
    <t>Etykinskoye deposit</t>
  </si>
  <si>
    <t>Tin:</t>
  </si>
  <si>
    <t>Novosibirsk mining-beneficiation complexes:</t>
  </si>
  <si>
    <t xml:space="preserve">Khinganskoye olovo (Jewish Autonomous </t>
  </si>
  <si>
    <t>Khabarovskiy Kray</t>
  </si>
  <si>
    <t>District)</t>
  </si>
  <si>
    <t>Dalolovo</t>
  </si>
  <si>
    <t xml:space="preserve">Solnechnyy deposit, Primorskiy </t>
  </si>
  <si>
    <t>Deputatskiy (Sakhaolovo)</t>
  </si>
  <si>
    <t>Vostokolovo</t>
  </si>
  <si>
    <t>Russian Far East</t>
  </si>
  <si>
    <t>Iultin mining-beneficiation complex</t>
  </si>
  <si>
    <t>Khrustalnyy mining-beneficiation complex</t>
  </si>
  <si>
    <t>Pevek mining-beneficiation complex</t>
  </si>
  <si>
    <t>Novosibirsk smelter</t>
  </si>
  <si>
    <t>Podol'sk smelter</t>
  </si>
  <si>
    <t>Podol'sk</t>
  </si>
  <si>
    <t>Ryazan smelter</t>
  </si>
  <si>
    <t>Moscow plant</t>
  </si>
  <si>
    <t>Podol'sk plant</t>
  </si>
  <si>
    <t xml:space="preserve">Verkhnaya Salda Metallurgical Production </t>
  </si>
  <si>
    <t>Sverdlovskaya Oblast', Ural</t>
  </si>
  <si>
    <t>Association (VSMPO)-Avisma Titanium-</t>
  </si>
  <si>
    <t>Mountains</t>
  </si>
  <si>
    <t>Magnesium complex</t>
  </si>
  <si>
    <t>W content of concentrates</t>
  </si>
  <si>
    <t xml:space="preserve">Aginskoye deposit </t>
  </si>
  <si>
    <t>Sakha (Yakutiya) Republic</t>
  </si>
  <si>
    <t>Antonovogorsk deposit</t>
  </si>
  <si>
    <t>East Transbaikal, Chita Oblast'</t>
  </si>
  <si>
    <t>Balkan deposit</t>
  </si>
  <si>
    <t>Northeast of Magnitogorsk,</t>
  </si>
  <si>
    <t>Belukha deposit</t>
  </si>
  <si>
    <t>Bom-Grokhom deposit</t>
  </si>
  <si>
    <t>Dzhida deposit</t>
  </si>
  <si>
    <t>Iultin deposit</t>
  </si>
  <si>
    <t>Magadansk Oblast'</t>
  </si>
  <si>
    <t>Kti-Teberdaskoye deposit</t>
  </si>
  <si>
    <t>Lermontovo W-Au deposit</t>
  </si>
  <si>
    <t>Primorsky deposit</t>
  </si>
  <si>
    <t>Solnechnyy deposit</t>
  </si>
  <si>
    <t>Southern Khabarovskiy Kray</t>
  </si>
  <si>
    <t>Tyrnyauz tungsten-molybdenum mining and</t>
  </si>
  <si>
    <t>Kabardino-Balkariya (Nal'chik)</t>
  </si>
  <si>
    <t>processing complex</t>
  </si>
  <si>
    <t>Republic, North Caucasus</t>
  </si>
  <si>
    <t>Metal, tungsten anhydride</t>
  </si>
  <si>
    <t>Gidrometallurg plant</t>
  </si>
  <si>
    <t>TVEL Corp. enterprises:</t>
  </si>
  <si>
    <t>ZAO Dalur mining enterprise</t>
  </si>
  <si>
    <t>Kurganskaya Oblast'</t>
  </si>
  <si>
    <t xml:space="preserve">OAO Khiagda mining enterprise </t>
  </si>
  <si>
    <t>Buryatiya (Ulan-Ude) Republic</t>
  </si>
  <si>
    <t>Priargunsky mining and chemical enterprise</t>
  </si>
  <si>
    <t xml:space="preserve">Krasnokamensk, Zabaykal'sk (Chita) </t>
  </si>
  <si>
    <t>Kray</t>
  </si>
  <si>
    <t>Vanadium:</t>
  </si>
  <si>
    <t>Kachkanar iron mining complex</t>
  </si>
  <si>
    <t>Chusovoy and Nizhniy Tagil plants</t>
  </si>
  <si>
    <t>Pentoxide</t>
  </si>
  <si>
    <t>Tula Oblast', North Caucasus</t>
  </si>
  <si>
    <t>Zn content of copper-zinc ore</t>
  </si>
  <si>
    <t>Bashkir copper-zinc complex</t>
  </si>
  <si>
    <t>Sibai, southern Ural Mountains</t>
  </si>
  <si>
    <t>Buribai copper-zinc mining complex</t>
  </si>
  <si>
    <t>Buribai, southern Ural Mountains</t>
  </si>
  <si>
    <t>Gai copper-zinc mining-beneficiation complex</t>
  </si>
  <si>
    <t>Gai, southern Ural Mountains</t>
  </si>
  <si>
    <t>Kirovgrad copper enterprise</t>
  </si>
  <si>
    <t>Kirovgrad, central Ural Mountains</t>
  </si>
  <si>
    <t>Sredneuralsk copper complex</t>
  </si>
  <si>
    <t>Revda, central Ural Mountains</t>
  </si>
  <si>
    <t>Uchali copper-zinc mining-beneficiation complex</t>
  </si>
  <si>
    <t>Uchalinskiy Rayon, southern Ural</t>
  </si>
  <si>
    <t>Chelyabinsk electrolytic zinc plant</t>
  </si>
  <si>
    <t xml:space="preserve">Elektrozink plant [Ural Mining and Metallurgical </t>
  </si>
  <si>
    <t>Vladikavkaz, North Caucasus</t>
  </si>
  <si>
    <t>Co. (UMMC)]</t>
  </si>
  <si>
    <t xml:space="preserve">Uralelektromed plant [Ural Mining and Metallurgical </t>
  </si>
  <si>
    <t>Verkhnaya Pyshma</t>
  </si>
  <si>
    <t>Zirconium:</t>
  </si>
  <si>
    <t>Baddaleyite concentrate</t>
  </si>
  <si>
    <t>Kovdor iron ore mining and beneficiation complex</t>
  </si>
  <si>
    <t>Chepetsky metalllurgical plant (TVEL Corp.)</t>
  </si>
  <si>
    <t>Glazov, Udmurt Reppublic</t>
  </si>
  <si>
    <t>TABLE 25</t>
  </si>
  <si>
    <t>Mining companies—Continued:</t>
  </si>
  <si>
    <t>Mining regions—Continued:</t>
  </si>
  <si>
    <t>based on the former location name, which accounts for discrepancies in the names of enterprises and that of locations.</t>
  </si>
  <si>
    <t>the alumina assets of Glencore, completed in March 2007.</t>
  </si>
  <si>
    <t>Petroleum—Continued</t>
  </si>
  <si>
    <t xml:space="preserve">Bischofite, epsomite, Caspian Sea salt, </t>
  </si>
  <si>
    <t xml:space="preserve">  and Kelyatinskoye deposits</t>
  </si>
  <si>
    <t xml:space="preserve">Annauskoye, Babadurmazskoye, Bakhardenskoye, </t>
  </si>
  <si>
    <t>if production was still taking place.</t>
  </si>
  <si>
    <t>(Metric tons)</t>
  </si>
  <si>
    <t>Mining, recoverable, Cu content—Continued</t>
  </si>
  <si>
    <t xml:space="preserve">21 kilometers northeast of </t>
  </si>
  <si>
    <t xml:space="preserve">230 kilometers southeast of </t>
  </si>
  <si>
    <t xml:space="preserve">200 kilometers north of </t>
  </si>
  <si>
    <t>Onshore in eastern and southwestern</t>
  </si>
  <si>
    <t>parts of country and offshore</t>
  </si>
  <si>
    <t xml:space="preserve">shore in Caspian Sea; </t>
  </si>
  <si>
    <t>Amu-Dar'ya and Murgab Basins;</t>
  </si>
  <si>
    <t>40 kilometers north of Turkmenbashi</t>
  </si>
  <si>
    <t>Toshkent Viloyati</t>
  </si>
  <si>
    <t>Angren deposit, Toshkent Viloyati</t>
  </si>
  <si>
    <t xml:space="preserve">Dalneye, Kalmakyr, and </t>
  </si>
  <si>
    <t>Sary-Cheku deposits</t>
  </si>
  <si>
    <t>Belarus, 42.7%, and Slavneft, 42.5%)</t>
  </si>
  <si>
    <t>[Belarusian Steel Works (BSW)]</t>
  </si>
  <si>
    <t>Zinc—Continued:</t>
  </si>
  <si>
    <t>per day</t>
  </si>
  <si>
    <t>TABLE 7—Continued</t>
  </si>
  <si>
    <t xml:space="preserve">Molybdenum, </t>
  </si>
  <si>
    <t>for nonmetallurgical uses</t>
  </si>
  <si>
    <t>TABLE 17—Continued</t>
  </si>
  <si>
    <t>TABLE 19—Continued</t>
  </si>
  <si>
    <t>TABLE 24—Continued</t>
  </si>
  <si>
    <t>TABLE 25—Continued</t>
  </si>
  <si>
    <t>million</t>
  </si>
  <si>
    <t>Briquets</t>
  </si>
  <si>
    <t xml:space="preserve">Cement </t>
  </si>
  <si>
    <t>complex (Comsup Commodities, Inc.)</t>
  </si>
  <si>
    <t>Mining, 12.5%]</t>
  </si>
  <si>
    <t>Company of the Republic of Azerbaijan (SOCAR),</t>
  </si>
  <si>
    <t>BP p.l.c., Statoil ASA, State Oil</t>
  </si>
  <si>
    <t>Kazakhmys PLC mines—Continued:</t>
  </si>
  <si>
    <t>Viloyati Regions; Karakalpakstan</t>
  </si>
  <si>
    <t>Nawoiy Viloyati</t>
  </si>
  <si>
    <t xml:space="preserve">    Viloyati</t>
  </si>
  <si>
    <t>Viloyati [Altyn-Topkan deposit</t>
  </si>
  <si>
    <t>Almalyk mining and metallurgical complex;</t>
  </si>
  <si>
    <t>Almalyk mining and metallurgical complex; Kalmakyr</t>
  </si>
  <si>
    <t>Navoi mining and metallurgical complex</t>
  </si>
  <si>
    <t xml:space="preserve">Production Amalgamation (PA) </t>
  </si>
  <si>
    <t>Belaruskali</t>
  </si>
  <si>
    <t>S.A. Ciment Rezina (joint venture with Lafarge S.A.)</t>
  </si>
  <si>
    <t>MINERAL FUELS AND RELATED MATERIALS—Continued</t>
  </si>
  <si>
    <t>Tantalum, tantalum pentoxide content of ore</t>
  </si>
  <si>
    <t xml:space="preserve">rare-earth metal concentrates, metals, and compounds, and zirconium metal, but available information is inadequate to estimate production.  </t>
  </si>
  <si>
    <t xml:space="preserve">The new owner made substantial improvements to the Orsk ferronickel plant and produced a low-iron ferronickel (greater than 85% nickel). Excludes </t>
  </si>
  <si>
    <t>Karagayskiy open pit (Magnezit Group) and</t>
  </si>
  <si>
    <t>Kyzylkum complex</t>
  </si>
  <si>
    <t>Sotk mining complex (GeoProMining Ltd.)</t>
  </si>
  <si>
    <t>Sot'k'</t>
  </si>
  <si>
    <t xml:space="preserve">Rust'avi steel mill [Energy and Industry Complex (a </t>
  </si>
  <si>
    <t>Ust-Kamenogorsk (Kazzinc JSC)</t>
  </si>
  <si>
    <t>Ulba metallurgical plant (Kazatompom)</t>
  </si>
  <si>
    <t>Kara-Balta mining and metallurgical complex</t>
  </si>
  <si>
    <t>Glauber's salt</t>
  </si>
  <si>
    <t>Republican unitary enterprise (RUE)</t>
  </si>
  <si>
    <t>Starobin deposit, Salihorsk area</t>
  </si>
  <si>
    <t>OJSC Uralkali</t>
  </si>
  <si>
    <t>TABLE 7</t>
  </si>
  <si>
    <t>(Metric tons unless otherwise specified)</t>
  </si>
  <si>
    <t>2004</t>
  </si>
  <si>
    <t>2005</t>
  </si>
  <si>
    <t>2006</t>
  </si>
  <si>
    <t>2007</t>
  </si>
  <si>
    <t>2008</t>
  </si>
  <si>
    <t>Cement:</t>
  </si>
  <si>
    <t>Clinker</t>
  </si>
  <si>
    <t>Portland, other</t>
  </si>
  <si>
    <t>Clays:</t>
  </si>
  <si>
    <t>For brick</t>
  </si>
  <si>
    <t>cubic meters</t>
  </si>
  <si>
    <t>e</t>
  </si>
  <si>
    <t>For cement</t>
  </si>
  <si>
    <t>do.</t>
  </si>
  <si>
    <t>Coal, lignite</t>
  </si>
  <si>
    <t>thousand metric tons</t>
  </si>
  <si>
    <t>Coke, electrode</t>
  </si>
  <si>
    <t>r</t>
  </si>
  <si>
    <t>Crushed stone used for concrete aggregates, for roadstone</t>
  </si>
  <si>
    <t>and for other construction use</t>
  </si>
  <si>
    <t>--</t>
  </si>
  <si>
    <t>Dolomite:</t>
  </si>
  <si>
    <t>For building</t>
  </si>
  <si>
    <t>For finishing</t>
  </si>
  <si>
    <t>For industry (technological limestone)</t>
  </si>
  <si>
    <t>Fuel oil</t>
  </si>
  <si>
    <t>Gravel, pebbles, shingle and flint</t>
  </si>
  <si>
    <t>NA</t>
  </si>
  <si>
    <t>Lead, metal, secondary</t>
  </si>
  <si>
    <t>Lime</t>
  </si>
  <si>
    <t>Limestone:</t>
  </si>
  <si>
    <t>Niobium, metal, chips</t>
  </si>
  <si>
    <t>Nitrogen, N content of ammonia</t>
  </si>
  <si>
    <t>Oil shale</t>
  </si>
  <si>
    <t>Peat:</t>
  </si>
  <si>
    <t>For fuel</t>
  </si>
  <si>
    <t>Sand and gravel</t>
  </si>
  <si>
    <t>Silica sand (technological sand)</t>
  </si>
  <si>
    <t>Sulfuric acid</t>
  </si>
  <si>
    <t>kilograms</t>
  </si>
  <si>
    <t>Tantalum, metal, chips</t>
  </si>
  <si>
    <t>TABLE 1</t>
  </si>
  <si>
    <t>TABLE 14</t>
  </si>
  <si>
    <t>Common clays and shales for construction use</t>
  </si>
  <si>
    <t>Crushed rock</t>
  </si>
  <si>
    <t>Dolomite, crude (excluding calcined, crushed dolomite</t>
  </si>
  <si>
    <t>aggregate)</t>
  </si>
  <si>
    <t>Gravel, pebbles, shingle and flint of a kind used for</t>
  </si>
  <si>
    <t>concrete aggregates; for road metalling or for</t>
  </si>
  <si>
    <t>railway and other ballast</t>
  </si>
  <si>
    <t>Gypsum</t>
  </si>
  <si>
    <t>r, e</t>
  </si>
  <si>
    <t>Limestone</t>
  </si>
  <si>
    <t>Peat</t>
  </si>
  <si>
    <t>Silica sand, industrial</t>
  </si>
  <si>
    <t>TABLE 2</t>
  </si>
  <si>
    <t>TABLE 15</t>
  </si>
  <si>
    <t>Commodity</t>
  </si>
  <si>
    <t>Cement</t>
  </si>
  <si>
    <t>Crushed granite</t>
  </si>
  <si>
    <t xml:space="preserve">Crushed stone used for concrete aggregates, for </t>
  </si>
  <si>
    <t>roadstone and for other construction use</t>
  </si>
  <si>
    <t>Granules, chippings and powder of stones, excluding</t>
  </si>
  <si>
    <t>marble</t>
  </si>
  <si>
    <t>Horticultural use</t>
  </si>
  <si>
    <t>Fuel use</t>
  </si>
  <si>
    <t>Petroleum:</t>
  </si>
  <si>
    <t>Crude</t>
  </si>
  <si>
    <t>Refinery products</t>
  </si>
  <si>
    <t>Sand and gravel:</t>
  </si>
  <si>
    <t>Construction sands</t>
  </si>
  <si>
    <t>Sulfur</t>
  </si>
  <si>
    <t>TABLE 3</t>
  </si>
  <si>
    <t>METALS</t>
  </si>
  <si>
    <t>CJSC Armenian Copper Programme (ACP) (Valex F.M.</t>
  </si>
  <si>
    <t>Establishment, 81%, and Russian businessman, 19%)</t>
  </si>
  <si>
    <t>Armenian Molybdenum Production LLC (AMP) (Cronimet</t>
  </si>
  <si>
    <t>Mining GmbH, 51%, and Armenian residents, 49%)</t>
  </si>
  <si>
    <t>ARMENAL (formerly Kanaker aluminum plant)</t>
  </si>
  <si>
    <t>(United Company RUSAL)</t>
  </si>
  <si>
    <t>OJSC Azerbaijan Aluminum [Azeraluminum</t>
  </si>
  <si>
    <t>(Azeral)]:</t>
  </si>
  <si>
    <t xml:space="preserve">and Delta/Hess (Delta Oil Co. and </t>
  </si>
  <si>
    <t>Hess Corp.)</t>
  </si>
  <si>
    <t>Regions:</t>
  </si>
  <si>
    <t>Itochu Corp., Devon Energy Corp.,</t>
  </si>
  <si>
    <t>LukAgip {a joint venture of OAO LUKOIL Co.</t>
  </si>
  <si>
    <t>and Turkiye Petrollirti Anonim Ortaklig (TPAO)]}</t>
  </si>
  <si>
    <t>Azneft [a subsidiary of State Oil</t>
  </si>
  <si>
    <t xml:space="preserve">(SOCAR)] in conjunction with international </t>
  </si>
  <si>
    <t>JSC Madneuli complex [GeoProMining Ltd.</t>
  </si>
  <si>
    <t>(formerly Stanton Equity Corp.), 97%]</t>
  </si>
  <si>
    <t>Quartzite Ltd. [GeoProMining Ltd. (formerly</t>
  </si>
  <si>
    <t>Limited LLC (Stemcor UK Ltd.)</t>
  </si>
  <si>
    <t>in joint ventures with Frontera Resources Corp.,</t>
  </si>
  <si>
    <t>(CanArgo Energy Corp., 51%)</t>
  </si>
  <si>
    <t>Resources Corp. (ENRC)]}</t>
  </si>
  <si>
    <t>of Eurasian Natural Resources Corp. (ENRC)]}</t>
  </si>
  <si>
    <t xml:space="preserve">Aqtobe (Aktyubinsk) plant {Kazchrome [a subsidiary </t>
  </si>
  <si>
    <t>Aksu plant {Kazchrome [a subsidiary of Eurasian</t>
  </si>
  <si>
    <t xml:space="preserve">Kazakmarganets {Kazchrome [a subsidiary of </t>
  </si>
  <si>
    <t>Eurasian Natural Resources Corp. (ENRC)]}</t>
  </si>
  <si>
    <t>Zhezdy processing plant {Kazchrome [a subsidiary of</t>
  </si>
  <si>
    <t xml:space="preserve">{Kazchrome [a subsidiary of Eurasian Natural </t>
  </si>
  <si>
    <t>Natural Resources Corp. (ENRC)]}</t>
  </si>
  <si>
    <t>High-carbon (60%)</t>
  </si>
  <si>
    <t>Medium-carbon (60%)</t>
  </si>
  <si>
    <t>Atyrau, Pavlodar, and Shymkent refineries</t>
  </si>
  <si>
    <t xml:space="preserve">Atyrau, Pavlodar, and Shymkent, </t>
  </si>
  <si>
    <t>Rare metals (indium, niobium,</t>
  </si>
  <si>
    <t>Belogorskiy rare metals plant</t>
  </si>
  <si>
    <t>Kadamzhay complex [ATF Invest (a subsidiary of</t>
  </si>
  <si>
    <t xml:space="preserve">Kadamzhay beneficiation plant [ATF Invest (a </t>
  </si>
  <si>
    <t xml:space="preserve">Kadamzhay metallurgical facility [ATF Invest (a </t>
  </si>
  <si>
    <t>ATF Bank of Kazakhstan), 70.4%]:</t>
  </si>
  <si>
    <t>subsidiary of ATF Bank of Kazakhstan), 70.4%]</t>
  </si>
  <si>
    <t xml:space="preserve">60 kilometers southwest of </t>
  </si>
  <si>
    <t>deposits, southeastern part of country</t>
  </si>
  <si>
    <t xml:space="preserve">Belarusian Steel Works (BSW) (Ministry of </t>
  </si>
  <si>
    <t>Industry of Belarus)</t>
  </si>
  <si>
    <t>Gas plc)</t>
  </si>
  <si>
    <t>Russian Copper Co. (RMK)</t>
  </si>
  <si>
    <t>Ural Mining and Metallurgical Co. (UMMC)</t>
  </si>
  <si>
    <t>Almazy Rossii-Sakha Joint Stock Co.</t>
  </si>
  <si>
    <t>Metallurgical Co. (UMMC)]</t>
  </si>
  <si>
    <t>Sulinskiy Steel Works (Staks)</t>
  </si>
  <si>
    <t>Aluminum, foil</t>
  </si>
  <si>
    <t>Copper:</t>
  </si>
  <si>
    <t xml:space="preserve">                                                                                                             </t>
  </si>
  <si>
    <t>2</t>
  </si>
  <si>
    <t>Blister, smelter, primary</t>
  </si>
  <si>
    <t>Ferroalloys:</t>
  </si>
  <si>
    <t>Ferromolybdenum</t>
  </si>
  <si>
    <t>Ferrotungsten</t>
  </si>
  <si>
    <t>Gold, mine output, Au content</t>
  </si>
  <si>
    <t>Molybdenum:</t>
  </si>
  <si>
    <t>Concentrate, Mo content</t>
  </si>
  <si>
    <t>p</t>
  </si>
  <si>
    <t>Metal</t>
  </si>
  <si>
    <t>Zinc, concentrate, Zn content</t>
  </si>
  <si>
    <t>INDUSTRIAL MINERALS</t>
  </si>
  <si>
    <t>Barite</t>
  </si>
  <si>
    <t>Caustic soda</t>
  </si>
  <si>
    <t>Bentonite</t>
  </si>
  <si>
    <t>Bentonite, powder</t>
  </si>
  <si>
    <t>Diamond, cut</t>
  </si>
  <si>
    <t>thousand carats</t>
  </si>
  <si>
    <t>Diatomite</t>
  </si>
  <si>
    <t>Perlite</t>
  </si>
  <si>
    <t>Salt</t>
  </si>
  <si>
    <t>MINERAL FUELS AND RELATED MATERIALS</t>
  </si>
  <si>
    <t>Natural gas, dry</t>
  </si>
  <si>
    <t>million cubic meters</t>
  </si>
  <si>
    <t>TABLE 4</t>
  </si>
  <si>
    <t>Annual</t>
  </si>
  <si>
    <t>Major operating companies, main facilities, or deposits</t>
  </si>
  <si>
    <t>Location or deposit names</t>
  </si>
  <si>
    <t>Aluminum, rolled and foil</t>
  </si>
  <si>
    <t>K'anak'err</t>
  </si>
  <si>
    <t>Ararattsement (Mutti Group)</t>
  </si>
  <si>
    <t>Ararat region</t>
  </si>
  <si>
    <t>Do</t>
  </si>
  <si>
    <t>Mika-Cement</t>
  </si>
  <si>
    <t>Hrazdan</t>
  </si>
  <si>
    <t>Mine output, Cu content</t>
  </si>
  <si>
    <t>Facilities in operation:</t>
  </si>
  <si>
    <t>3</t>
  </si>
  <si>
    <t>Agarak copper-molybdenum mining and processing</t>
  </si>
  <si>
    <t>Agarak</t>
  </si>
  <si>
    <t>Kapan</t>
  </si>
  <si>
    <t>Zangezur copper-molybdenum complex [Cronimet</t>
  </si>
  <si>
    <t>Kadzharan</t>
  </si>
  <si>
    <t xml:space="preserve">Mining GmbH, 60%; OJSC Yerevan </t>
  </si>
  <si>
    <t xml:space="preserve">Pure Iron Works, 15%; Armenian Molybdenum </t>
  </si>
  <si>
    <t>Production LLC (AMP), 12.5%; LLC Zangezur</t>
  </si>
  <si>
    <t>volume III, Area Reports—International.</t>
  </si>
  <si>
    <t>This icon is linked to an embedded text document. Double-click on the icon to view the text document.</t>
  </si>
  <si>
    <t>Posted:</t>
  </si>
  <si>
    <t>The Mineral Industries of the Countries of the Baltic Region (Estonia, Latvia, Lithuania),</t>
  </si>
  <si>
    <t xml:space="preserve">Caucasus Region (Armenia, Azerbaijan, Georgia), Central Asia Region (Kazakhstan, </t>
  </si>
  <si>
    <t>Kyrgyzstan, Tajikistan, Turkmenistan, Uzbekistan), and Eurasia Region (Belarus,</t>
  </si>
  <si>
    <t>This workbook includes an embedded Word document and 25 tables (see tabs below).</t>
  </si>
  <si>
    <t>Facilities not in operation:</t>
  </si>
  <si>
    <t>Akht'ala mining complex</t>
  </si>
  <si>
    <t>Akht'ala</t>
  </si>
  <si>
    <t>Shamlugh mining complex</t>
  </si>
  <si>
    <t>Shamlugh</t>
  </si>
  <si>
    <t xml:space="preserve">    Blister</t>
  </si>
  <si>
    <t>Alaverdi</t>
  </si>
  <si>
    <t>Diamond, cut stones</t>
  </si>
  <si>
    <t>Nor Geghi</t>
  </si>
  <si>
    <t>Do.</t>
  </si>
  <si>
    <t>Artashat</t>
  </si>
  <si>
    <t>Andranik-Dashk diamond-cutting works</t>
  </si>
  <si>
    <t>Nor Hachyn</t>
  </si>
  <si>
    <t>Arevakn diamond producing plant</t>
  </si>
  <si>
    <t>Diamond Company of Armenia (DCA)</t>
  </si>
  <si>
    <t>Yerevan</t>
  </si>
  <si>
    <t>Diamond Tech</t>
  </si>
  <si>
    <t>Talin</t>
  </si>
  <si>
    <t>Lori diamond-cutting works</t>
  </si>
  <si>
    <t>Melik'gyugh</t>
  </si>
  <si>
    <t>Sapphire diamond-cutting works</t>
  </si>
  <si>
    <t>Shoghakan gem-cutting plant</t>
  </si>
  <si>
    <t xml:space="preserve">    do.</t>
  </si>
  <si>
    <t>Gold</t>
  </si>
  <si>
    <t>Megradzor deposit</t>
  </si>
  <si>
    <t>Megradzor</t>
  </si>
  <si>
    <t>Lichkvazkoye, Shaumyanskiy Rayon, Sotkskoye, and</t>
  </si>
  <si>
    <t>Terterasarskoye deposits</t>
  </si>
  <si>
    <t>Iron ore</t>
  </si>
  <si>
    <t>Hrazdan deposit</t>
  </si>
  <si>
    <t>Sulagyan Mountains</t>
  </si>
  <si>
    <t>Mine output, Mo content</t>
  </si>
  <si>
    <t xml:space="preserve">complex [Comsup Commodities, Inc. (United </t>
  </si>
  <si>
    <t>States)]</t>
  </si>
  <si>
    <t xml:space="preserve">Mining, 12.5%] </t>
  </si>
  <si>
    <t>Metal, ferromolybdenum</t>
  </si>
  <si>
    <t>OJSC Yerevan Pure Iron Works</t>
  </si>
  <si>
    <t>Aragats-Perlite mining-beneficiation complex</t>
  </si>
  <si>
    <t>Aragats deposit</t>
  </si>
  <si>
    <t>Zinc, mine output, Zn content</t>
  </si>
  <si>
    <t>Kapan mining complex (Deno Gold Mining Co.)</t>
  </si>
  <si>
    <t>See footnotes at end of table.</t>
  </si>
  <si>
    <t>former location name, which accounts for discrepancies in the names of enterprises and that of locations.</t>
  </si>
  <si>
    <t>TABLE 5</t>
  </si>
  <si>
    <t>Alumina</t>
  </si>
  <si>
    <t>Aluminum, primary and secondary</t>
  </si>
  <si>
    <t>Iron ore, marketable:</t>
  </si>
  <si>
    <t>Gross weight</t>
  </si>
  <si>
    <t>Steel:</t>
  </si>
  <si>
    <t>Pipes</t>
  </si>
  <si>
    <t>Sand, construction</t>
  </si>
  <si>
    <t>Natural gas</t>
  </si>
  <si>
    <t>thousand cubic meters</t>
  </si>
  <si>
    <t>and Agip [a subsidiary of Eni S.p.A.,</t>
  </si>
  <si>
    <t>National Iranian Oil Co. (NICO),  Total S.A.,</t>
  </si>
  <si>
    <t>sufficient to derive production estimates or to determine if production had ceased.</t>
  </si>
  <si>
    <t>TABLE 6</t>
  </si>
  <si>
    <t xml:space="preserve"> </t>
  </si>
  <si>
    <t>Major operating companies, main</t>
  </si>
  <si>
    <t xml:space="preserve">      Annual</t>
  </si>
  <si>
    <t>facilities, or deposits</t>
  </si>
  <si>
    <t>Locations or deposit names</t>
  </si>
  <si>
    <t>Gyandzha refinery</t>
  </si>
  <si>
    <t>Ganca</t>
  </si>
  <si>
    <t>Aluminum</t>
  </si>
  <si>
    <t>Sumgait smelter</t>
  </si>
  <si>
    <t>Sumqayit</t>
  </si>
  <si>
    <t>Alunite ore</t>
  </si>
  <si>
    <t>Zaglik alunite mining directorate</t>
  </si>
  <si>
    <t>Zaglik, Dashcasan Region</t>
  </si>
  <si>
    <t>Arsenic</t>
  </si>
  <si>
    <t>Bitibulagh enargite deposit</t>
  </si>
  <si>
    <t>Gedabay</t>
  </si>
  <si>
    <t>Daridagh red orpiment-realgar deposit</t>
  </si>
  <si>
    <t>Julpha</t>
  </si>
  <si>
    <t>Dzhul'finskiy Region</t>
  </si>
  <si>
    <t>Azad, Bashgishlag, Chaycand, Chovdar,</t>
  </si>
  <si>
    <t>Khanlarskiy Region</t>
  </si>
  <si>
    <t>Gusgchu, Tonashen, and Zaylik deposits</t>
  </si>
  <si>
    <t>Bauxite</t>
  </si>
  <si>
    <t>Permian deposit</t>
  </si>
  <si>
    <t>Nakhichevan Region</t>
  </si>
  <si>
    <t>Plants:</t>
  </si>
  <si>
    <t>Karadagly</t>
  </si>
  <si>
    <t>Tauz</t>
  </si>
  <si>
    <t>Tauz Region</t>
  </si>
  <si>
    <t>Dash-Salakhlinskoye deposit</t>
  </si>
  <si>
    <t>Refractory</t>
  </si>
  <si>
    <t>Chardakhla deposit</t>
  </si>
  <si>
    <t>Chardakhla</t>
  </si>
  <si>
    <t>Construction materials:</t>
  </si>
  <si>
    <t>Building sawn stone-block</t>
  </si>
  <si>
    <t xml:space="preserve">Aidagh, Dash Salahly, Dilagarda, </t>
  </si>
  <si>
    <t xml:space="preserve">Dovlatyarly, Gozdak, Mardacan, </t>
  </si>
  <si>
    <t>Naftalan, Shahbulag, Zayam deposits</t>
  </si>
  <si>
    <t>Facing stone</t>
  </si>
  <si>
    <t>Dashcasan, Gulably, Gulbacht, Shahtahty</t>
  </si>
  <si>
    <t>deposits</t>
  </si>
  <si>
    <t>Copper ore</t>
  </si>
  <si>
    <t>Karadagskiy complex</t>
  </si>
  <si>
    <t>Shamkhorskiy Region</t>
  </si>
  <si>
    <t>Dolomite</t>
  </si>
  <si>
    <t>Negram and Kobustan deposits</t>
  </si>
  <si>
    <t>Gemstones, precious and semiprecious</t>
  </si>
  <si>
    <t>Agate, chalcedony, and heliotrop deposits</t>
  </si>
  <si>
    <t>Santon</t>
  </si>
  <si>
    <t>Amethyst, garnet, and granite deposits</t>
  </si>
  <si>
    <t>Gedebey Rayonu</t>
  </si>
  <si>
    <t>Deposits:</t>
  </si>
  <si>
    <t>Regions</t>
  </si>
  <si>
    <t xml:space="preserve">   Agdjakend deposit</t>
  </si>
  <si>
    <t xml:space="preserve">   Kazakhskiy Region</t>
  </si>
  <si>
    <t xml:space="preserve">   Araz deposit</t>
  </si>
  <si>
    <t xml:space="preserve">   Nakhichevan Region</t>
  </si>
  <si>
    <t xml:space="preserve">   Jukhary Aghjacand anhydrite deposit</t>
  </si>
  <si>
    <t xml:space="preserve">   Goranboy Region</t>
  </si>
  <si>
    <t>Iodine and bromine</t>
  </si>
  <si>
    <t>Baku, Karadagly, and Novaneftechala plants</t>
  </si>
  <si>
    <t>Process oil well brines at plants in</t>
  </si>
  <si>
    <t>Baku, Karadagly, and Neftechala</t>
  </si>
  <si>
    <t>Iron ore, marketable</t>
  </si>
  <si>
    <t>Dashkasan mining directorate</t>
  </si>
  <si>
    <t>Dashkasan Region</t>
  </si>
  <si>
    <t xml:space="preserve">Kokhnemden field, Kurekchai Basin, </t>
  </si>
  <si>
    <t xml:space="preserve">and Chovda, Dagkeseme, Geida, </t>
  </si>
  <si>
    <t>Karabakh iron ore deposits</t>
  </si>
  <si>
    <t>Lead-zinc ore</t>
  </si>
  <si>
    <t>Gumushlu deposit</t>
  </si>
  <si>
    <t>Ordubadskiy and Norashenskiy</t>
  </si>
  <si>
    <t>Dashkesan deposit</t>
  </si>
  <si>
    <r>
      <t>BALTIC REGION—ESTONIA: PRODUCTION OF MINERAL COMMODITIES</t>
    </r>
    <r>
      <rPr>
        <vertAlign val="superscript"/>
        <sz val="8"/>
        <rFont val="Times New Roman"/>
        <family val="1"/>
      </rPr>
      <t>1</t>
    </r>
  </si>
  <si>
    <r>
      <t>Commodity</t>
    </r>
    <r>
      <rPr>
        <vertAlign val="superscript"/>
        <sz val="8"/>
        <rFont val="Times New Roman"/>
        <family val="1"/>
      </rPr>
      <t>2</t>
    </r>
  </si>
  <si>
    <r>
      <t>Rare-earth metals</t>
    </r>
    <r>
      <rPr>
        <vertAlign val="superscript"/>
        <sz val="8"/>
        <rFont val="Times New Roman"/>
        <family val="1"/>
      </rPr>
      <t>e</t>
    </r>
  </si>
  <si>
    <r>
      <t>e</t>
    </r>
    <r>
      <rPr>
        <sz val="8"/>
        <rFont val="Times New Roman"/>
        <family val="1"/>
      </rPr>
      <t xml:space="preserve">Estimated; estimated data are rounded to no more than three significant digits.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Do. Ditto.  NA Not available.  -- Zero.</t>
    </r>
  </si>
  <si>
    <r>
      <t>1</t>
    </r>
    <r>
      <rPr>
        <sz val="8"/>
        <rFont val="Times New Roman"/>
        <family val="1"/>
      </rPr>
      <t>Table includes data available through January 31, 2010.</t>
    </r>
  </si>
  <si>
    <r>
      <t>2</t>
    </r>
    <r>
      <rPr>
        <sz val="8"/>
        <rFont val="Times New Roman"/>
        <family val="1"/>
      </rPr>
      <t>In addition to the commodities listed, Estonia produces sulfur for which information is inadequate to derive estimates.</t>
    </r>
  </si>
  <si>
    <r>
      <t>BALTIC REGION—LATVIA: PRODUCTION OF MINERAL COMMODITIES</t>
    </r>
    <r>
      <rPr>
        <vertAlign val="superscript"/>
        <sz val="8"/>
        <rFont val="Times New Roman"/>
        <family val="1"/>
      </rPr>
      <t>1</t>
    </r>
  </si>
  <si>
    <r>
      <t>Other</t>
    </r>
    <r>
      <rPr>
        <vertAlign val="superscript"/>
        <sz val="8"/>
        <rFont val="Times New Roman"/>
        <family val="1"/>
      </rPr>
      <t>e</t>
    </r>
  </si>
  <si>
    <r>
      <t>Steel, crude</t>
    </r>
    <r>
      <rPr>
        <vertAlign val="superscript"/>
        <sz val="8"/>
        <rFont val="Times New Roman"/>
        <family val="1"/>
      </rPr>
      <t>e</t>
    </r>
  </si>
  <si>
    <r>
      <t>e</t>
    </r>
    <r>
      <rPr>
        <sz val="8"/>
        <rFont val="Times New Roman"/>
        <family val="1"/>
      </rPr>
      <t xml:space="preserve">Estimated; estimated data are rounded to no more than three significant digits.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NA Not available.</t>
    </r>
  </si>
  <si>
    <r>
      <t xml:space="preserve">2 </t>
    </r>
    <r>
      <rPr>
        <sz val="8"/>
        <rFont val="Times New Roman"/>
        <family val="1"/>
      </rPr>
      <t>In addition to the commodities listed, natural gas was also produced, but available information is insufficient to estimate production.</t>
    </r>
  </si>
  <si>
    <r>
      <t>3</t>
    </r>
    <r>
      <rPr>
        <sz val="8"/>
        <rFont val="Times New Roman"/>
        <family val="1"/>
      </rPr>
      <t>Reported figure.</t>
    </r>
  </si>
  <si>
    <r>
      <t>BALTIC REGION—LITHUANIA: PRODUCTION OF MINERAL COMMODITIES</t>
    </r>
    <r>
      <rPr>
        <vertAlign val="superscript"/>
        <sz val="8"/>
        <rFont val="Times New Roman"/>
        <family val="1"/>
      </rPr>
      <t>1</t>
    </r>
  </si>
  <si>
    <r>
      <t>e</t>
    </r>
    <r>
      <rPr>
        <sz val="8"/>
        <rFont val="Times New Roman"/>
        <family val="1"/>
      </rPr>
      <t xml:space="preserve">Estimated; estimated data are rounded to no more than three significant digits.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 xml:space="preserve">Revised.  NA Not available. </t>
    </r>
  </si>
  <si>
    <r>
      <t>CAUCASUS REGION—ARMENIA: PRODUCTION OF MINERAL COMMODITIES</t>
    </r>
    <r>
      <rPr>
        <vertAlign val="superscript"/>
        <sz val="8"/>
        <rFont val="Times New Roman"/>
        <family val="1"/>
      </rPr>
      <t>1</t>
    </r>
  </si>
  <si>
    <r>
      <t>Concentrate, Cu content</t>
    </r>
    <r>
      <rPr>
        <vertAlign val="superscript"/>
        <sz val="8"/>
        <rFont val="Times New Roman"/>
        <family val="1"/>
      </rPr>
      <t>e</t>
    </r>
  </si>
  <si>
    <r>
      <t>Rhenium</t>
    </r>
    <r>
      <rPr>
        <vertAlign val="superscript"/>
        <sz val="8"/>
        <rFont val="Times New Roman"/>
        <family val="1"/>
      </rPr>
      <t>e</t>
    </r>
  </si>
  <si>
    <r>
      <t>Silver</t>
    </r>
    <r>
      <rPr>
        <vertAlign val="superscript"/>
        <sz val="8"/>
        <rFont val="Times New Roman"/>
        <family val="1"/>
      </rPr>
      <t>e</t>
    </r>
  </si>
  <si>
    <r>
      <t>e</t>
    </r>
    <r>
      <rPr>
        <sz val="8"/>
        <rFont val="Times New Roman"/>
        <family val="1"/>
      </rPr>
      <t xml:space="preserve">Estimated; estimated data are rounded to no more than three significant digits.  </t>
    </r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 xml:space="preserve">Preliminary.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do. Ditto.  NA Not available.  -- Zero.</t>
    </r>
  </si>
  <si>
    <r>
      <t>2</t>
    </r>
    <r>
      <rPr>
        <sz val="8"/>
        <rFont val="Times New Roman"/>
        <family val="1"/>
      </rPr>
      <t>Reported figure.</t>
    </r>
  </si>
  <si>
    <r>
      <t>CAUCASUS REGION—ARMENIA: STRUCTURE OF THE MINERAL INDUSTRY IN 2008</t>
    </r>
    <r>
      <rPr>
        <vertAlign val="superscript"/>
        <sz val="8"/>
        <rFont val="Times New Roman"/>
        <family val="1"/>
      </rPr>
      <t>1, 2</t>
    </r>
  </si>
  <si>
    <r>
      <t>capacity</t>
    </r>
    <r>
      <rPr>
        <vertAlign val="superscript"/>
        <sz val="8"/>
        <rFont val="Times New Roman"/>
        <family val="1"/>
      </rPr>
      <t>e</t>
    </r>
  </si>
  <si>
    <r>
      <t>Aghavni diamond-cutting works</t>
    </r>
    <r>
      <rPr>
        <vertAlign val="superscript"/>
        <sz val="8"/>
        <rFont val="Times New Roman"/>
        <family val="1"/>
      </rPr>
      <t>4</t>
    </r>
  </si>
  <si>
    <r>
      <t>Amma group diamond-cutting works</t>
    </r>
    <r>
      <rPr>
        <vertAlign val="superscript"/>
        <sz val="8"/>
        <rFont val="Times New Roman"/>
        <family val="1"/>
      </rPr>
      <t>4</t>
    </r>
  </si>
  <si>
    <r>
      <t>Lusampor</t>
    </r>
    <r>
      <rPr>
        <vertAlign val="superscript"/>
        <sz val="8"/>
        <rFont val="Times New Roman"/>
        <family val="1"/>
      </rPr>
      <t>4</t>
    </r>
  </si>
  <si>
    <r>
      <t>Punji diamond-cutting works</t>
    </r>
    <r>
      <rPr>
        <vertAlign val="superscript"/>
        <sz val="8"/>
        <rFont val="Times New Roman"/>
        <family val="1"/>
      </rPr>
      <t>4</t>
    </r>
  </si>
  <si>
    <r>
      <t>e</t>
    </r>
    <r>
      <rPr>
        <sz val="8"/>
        <rFont val="Times New Roman"/>
        <family val="1"/>
      </rPr>
      <t>Estimated; estimated data are rounded to no more than three significant digits. Do., do. Ditto.  NA Not available.</t>
    </r>
  </si>
  <si>
    <r>
      <t>1</t>
    </r>
    <r>
      <rPr>
        <sz val="8"/>
        <rFont val="Times New Roman"/>
        <family val="1"/>
      </rPr>
      <t>Table includes data available through February 28, 2010.</t>
    </r>
  </si>
  <si>
    <r>
      <t>2</t>
    </r>
    <r>
      <rPr>
        <sz val="8"/>
        <rFont val="Times New Roman"/>
        <family val="1"/>
      </rPr>
      <t>Many location names have changed since the breakup of the Soviet Union. Many enterprises, however, are still named or commonly referred to based on the</t>
    </r>
  </si>
  <si>
    <r>
      <t>3</t>
    </r>
    <r>
      <rPr>
        <sz val="8"/>
        <rFont val="Times New Roman"/>
        <family val="1"/>
      </rPr>
      <t>Capacity estimates are totals for all enterprises that produce that commodity.</t>
    </r>
  </si>
  <si>
    <r>
      <t>4</t>
    </r>
    <r>
      <rPr>
        <sz val="8"/>
        <rFont val="Times New Roman"/>
        <family val="1"/>
      </rPr>
      <t>Current existence of enterprise cannot be confirmed.</t>
    </r>
  </si>
  <si>
    <r>
      <t>CAUCASUS REGION—AZERBAIJAN: PRODUCTION OF MINERAL COMMODITIES</t>
    </r>
    <r>
      <rPr>
        <vertAlign val="superscript"/>
        <sz val="8"/>
        <rFont val="Times New Roman"/>
        <family val="1"/>
      </rPr>
      <t>1, 2</t>
    </r>
  </si>
  <si>
    <r>
      <t>Fe content</t>
    </r>
    <r>
      <rPr>
        <vertAlign val="superscript"/>
        <sz val="8"/>
        <rFont val="Times New Roman"/>
        <family val="1"/>
      </rPr>
      <t>e</t>
    </r>
  </si>
  <si>
    <r>
      <t>Bromine</t>
    </r>
    <r>
      <rPr>
        <vertAlign val="superscript"/>
        <sz val="8"/>
        <rFont val="Times New Roman"/>
        <family val="1"/>
      </rPr>
      <t>e</t>
    </r>
  </si>
  <si>
    <r>
      <t>Iodine</t>
    </r>
    <r>
      <rPr>
        <vertAlign val="superscript"/>
        <sz val="8"/>
        <rFont val="Times New Roman"/>
        <family val="1"/>
      </rPr>
      <t>e</t>
    </r>
  </si>
  <si>
    <r>
      <t>e</t>
    </r>
    <r>
      <rPr>
        <sz val="8"/>
        <rFont val="Times New Roman"/>
        <family val="1"/>
      </rPr>
      <t xml:space="preserve">Estimated; estimated data are rounded to no more than three significant digits.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NA Not available.  -- Zero.</t>
    </r>
  </si>
  <si>
    <t>Natural gas, processing</t>
  </si>
  <si>
    <t>Karadagly plant</t>
  </si>
  <si>
    <t>Near Baku</t>
  </si>
  <si>
    <t>Quartz sands</t>
  </si>
  <si>
    <t>Miocene-Pliocene deposits</t>
  </si>
  <si>
    <t>Gobustan, Absheron Peninsula,</t>
  </si>
  <si>
    <t>Guba Region</t>
  </si>
  <si>
    <t>Crude petroleum and gas condensate</t>
  </si>
  <si>
    <t>Azerbaijan International Oil Consortium</t>
  </si>
  <si>
    <t>Azeri-Chirag-Gunashi (ACG)</t>
  </si>
  <si>
    <t>(AIOC) in conjunction with BP p.l.c.,</t>
  </si>
  <si>
    <t>offshore oilfields in Caspian Sea</t>
  </si>
  <si>
    <t>Chevron Corp., State Oil Company</t>
  </si>
  <si>
    <t xml:space="preserve">of the Republic of Azerbajan (SOCAR), </t>
  </si>
  <si>
    <t xml:space="preserve">Inpex Corp., Statoil ASA, </t>
  </si>
  <si>
    <t xml:space="preserve">Exxon Mobil Corp., Turkiye </t>
  </si>
  <si>
    <t xml:space="preserve">Petrollirti Anonim Ortaklig (TPAO), </t>
  </si>
  <si>
    <t xml:space="preserve">State Oil Company of the Republic of </t>
  </si>
  <si>
    <t>Production from onshore deposits,</t>
  </si>
  <si>
    <t xml:space="preserve">Azerbaijan (SOCAR) in conjunction with </t>
  </si>
  <si>
    <t>which includes deposits on the</t>
  </si>
  <si>
    <t>international production-sharing agreements</t>
  </si>
  <si>
    <t>Ashperon Peninsula and in the</t>
  </si>
  <si>
    <t>Izhnekurin Valley</t>
  </si>
  <si>
    <t>Production from offshore fields</t>
  </si>
  <si>
    <t xml:space="preserve">   Natural gas</t>
  </si>
  <si>
    <t>Almost all production from offshore</t>
  </si>
  <si>
    <t>Company of the Republic of Azerbaijan</t>
  </si>
  <si>
    <t>fields including Bakharly field</t>
  </si>
  <si>
    <t>production-sharing agreements</t>
  </si>
  <si>
    <t>International consortium consisting of</t>
  </si>
  <si>
    <t>Shah-Deniz gas condensate field</t>
  </si>
  <si>
    <t>Petroleum, refined</t>
  </si>
  <si>
    <t>42-gallon barrels</t>
  </si>
  <si>
    <t>Azernefteyag (formerly Baku) refinery</t>
  </si>
  <si>
    <t>Baku</t>
  </si>
  <si>
    <t>4</t>
  </si>
  <si>
    <t xml:space="preserve">Heydar Aliev (formerly Azernefteyagandzhah </t>
  </si>
  <si>
    <t xml:space="preserve">   and Novo-Baku refinery)</t>
  </si>
  <si>
    <t>Rock salt</t>
  </si>
  <si>
    <t>Hehram and Pusyan deposits</t>
  </si>
  <si>
    <t>Azerboru JSC</t>
  </si>
  <si>
    <t>Pipe, tubes</t>
  </si>
  <si>
    <t>Baku Steel Works</t>
  </si>
  <si>
    <t xml:space="preserve">the former location name, which accounts for discrepancies in the names of enterprises and that of locations. A number of production facilities, which </t>
  </si>
  <si>
    <t xml:space="preserve">Moldova, Russia) in 2008 </t>
  </si>
  <si>
    <t xml:space="preserve">include those for arsenic, bauxite, copper, and lead-zinc, may not be in operation and information is not adequate to determine if production capacity, if </t>
  </si>
  <si>
    <t>any, at these facilities exists.</t>
  </si>
  <si>
    <t>TABLE 8</t>
  </si>
  <si>
    <t>Ferroalloys, electric furnace:</t>
  </si>
  <si>
    <t>Ferromanganese</t>
  </si>
  <si>
    <t>Silicomanganese</t>
  </si>
  <si>
    <t>Total</t>
  </si>
  <si>
    <t>Manganese ore, marketable:</t>
  </si>
  <si>
    <t>Clays, bentonite</t>
  </si>
  <si>
    <t>Zeolites</t>
  </si>
  <si>
    <t>Coal, bituminous</t>
  </si>
  <si>
    <t>Refined</t>
  </si>
  <si>
    <t>TABLE 9</t>
  </si>
  <si>
    <t xml:space="preserve">    Annual</t>
  </si>
  <si>
    <t>Arsenic:</t>
  </si>
  <si>
    <t>Locations:</t>
  </si>
  <si>
    <t xml:space="preserve">    As content of ore</t>
  </si>
  <si>
    <t>Lukhumi deposit</t>
  </si>
  <si>
    <t>Ambrolauri region</t>
  </si>
  <si>
    <t>Tsani deposit</t>
  </si>
  <si>
    <t>Lentekhi region</t>
  </si>
  <si>
    <t xml:space="preserve">    Metal and compounds</t>
  </si>
  <si>
    <t>Racha mining and chemical plant</t>
  </si>
  <si>
    <t>Racha</t>
  </si>
  <si>
    <t xml:space="preserve">      Do.</t>
  </si>
  <si>
    <t>Tsana mining and chemical plant</t>
  </si>
  <si>
    <t>Ts'ana</t>
  </si>
  <si>
    <t>Chordskoye deposit</t>
  </si>
  <si>
    <t>Onis Raioni</t>
  </si>
  <si>
    <t xml:space="preserve">    Do.</t>
  </si>
  <si>
    <t>Madneuli deposit</t>
  </si>
  <si>
    <t>Barite-zinc</t>
  </si>
  <si>
    <t>Kvaisi deposit</t>
  </si>
  <si>
    <t>Gumbrskoye and Askanskoye deposits</t>
  </si>
  <si>
    <t>Gumbra and Askana regions</t>
  </si>
  <si>
    <t>Rust'avi cement plant</t>
  </si>
  <si>
    <t>Rust'avi</t>
  </si>
  <si>
    <t>Coal</t>
  </si>
  <si>
    <t>Akhaltsikhe, Tkibuli-Shaorskoye, and Tkvarchelskoye</t>
  </si>
  <si>
    <t>Akhalts'ikhis Raioni, Tqibuli,</t>
  </si>
  <si>
    <t>and Tqvrach'eli regions</t>
  </si>
  <si>
    <t>Copper, Cu content of ore</t>
  </si>
  <si>
    <t>Bolnisi region</t>
  </si>
  <si>
    <t>Copper-gold</t>
  </si>
  <si>
    <t>Trans-Georgian Resources [GeoProMining Ltd.</t>
  </si>
  <si>
    <t>Sakdrisi deposit</t>
  </si>
  <si>
    <t>(formerly Stanton Equity Corp.), 50%]</t>
  </si>
  <si>
    <t>Kisatibskoye deposit</t>
  </si>
  <si>
    <t>K'isat'ibi region</t>
  </si>
  <si>
    <t xml:space="preserve">    Ferromanganese</t>
  </si>
  <si>
    <t xml:space="preserve">Zestafoni plant of Georgian Manganese Holding </t>
  </si>
  <si>
    <t>Zestap'onis Raioni</t>
  </si>
  <si>
    <t xml:space="preserve">    Silicomanganese</t>
  </si>
  <si>
    <t xml:space="preserve">    Manganese sinter</t>
  </si>
  <si>
    <t>Gold, mill</t>
  </si>
  <si>
    <t>Stanton Equity Corp.), 97%]</t>
  </si>
  <si>
    <t>Tkibuli-Shaorskoye deposit</t>
  </si>
  <si>
    <t>Tqibuli region</t>
  </si>
  <si>
    <t>Lead-zinc:</t>
  </si>
  <si>
    <t xml:space="preserve">    Pb content of ore</t>
  </si>
  <si>
    <t xml:space="preserve">    Zn content of ore</t>
  </si>
  <si>
    <t>Manganese, marketable ore</t>
  </si>
  <si>
    <t xml:space="preserve">Chiaturamanganumi enterprise of Georgian </t>
  </si>
  <si>
    <t>Chiat'ura-Sach'kheris field,</t>
  </si>
  <si>
    <t>Manganese Holding Limited LLC (Stemcor UK Ltd.)</t>
  </si>
  <si>
    <t>Chiat'ura region</t>
  </si>
  <si>
    <t>Nitrogen</t>
  </si>
  <si>
    <t>JSC Azoti chemical plant (Energy-Invest)</t>
  </si>
  <si>
    <t xml:space="preserve">Rust'avi </t>
  </si>
  <si>
    <t xml:space="preserve">    Crude</t>
  </si>
  <si>
    <t>Saknavtobi and most Georgian petroleum companies</t>
  </si>
  <si>
    <t>About 60 wells that account for</t>
  </si>
  <si>
    <t>98% of output in Mirzaani,</t>
  </si>
  <si>
    <t>Loris Valley Corp., Georgian British Oil Co.</t>
  </si>
  <si>
    <t>Sup'sa, and Zemo T'elet'I regions</t>
  </si>
  <si>
    <t>(GBOC), Ninotsminda, Anadarko Petroleum Corp.,</t>
  </si>
  <si>
    <t>and GeoGeroi</t>
  </si>
  <si>
    <t xml:space="preserve">    Refined</t>
  </si>
  <si>
    <t>Batumi refinery (LLC Terminal)</t>
  </si>
  <si>
    <t>Batumi region</t>
  </si>
  <si>
    <t>42-gallon barrels per day</t>
  </si>
  <si>
    <t>Georgian American Oil Co. (GAOR) refinery</t>
  </si>
  <si>
    <t>Sartichala</t>
  </si>
  <si>
    <t>Steel, crude</t>
  </si>
  <si>
    <t>subsiduary of Thames Steel)]</t>
  </si>
  <si>
    <t>TABLE 10</t>
  </si>
  <si>
    <t>Aluminum:</t>
  </si>
  <si>
    <t>Metal, primary</t>
  </si>
  <si>
    <t>Beryllium</t>
  </si>
  <si>
    <t>Mine output, Bi content</t>
  </si>
  <si>
    <t>Metal, refined</t>
  </si>
  <si>
    <t>Cadmium, metal</t>
  </si>
  <si>
    <t>Chromite</t>
  </si>
  <si>
    <t>Metal:</t>
  </si>
  <si>
    <t>Smelter, undifferentiated</t>
  </si>
  <si>
    <t>Refined, primary</t>
  </si>
  <si>
    <t>Gold:</t>
  </si>
  <si>
    <t>Mine output, Au content</t>
  </si>
  <si>
    <t>Indium</t>
  </si>
  <si>
    <t>Iron and steel:</t>
  </si>
  <si>
    <t>Fe content</t>
  </si>
  <si>
    <t>Pig iron</t>
  </si>
  <si>
    <t>Ferrochromium</t>
  </si>
  <si>
    <t>Ferrochromiumsilicon</t>
  </si>
  <si>
    <t>Ferrosilicon</t>
  </si>
  <si>
    <t>Finished, rolled</t>
  </si>
  <si>
    <t>Lead:</t>
  </si>
  <si>
    <t>Concentrate, Pb content</t>
  </si>
  <si>
    <t>Refined, primary and secondary</t>
  </si>
  <si>
    <t>Manganese ore, crude ore:</t>
  </si>
  <si>
    <t>Molybdenum, concentrate, Mo content</t>
  </si>
  <si>
    <t>Nickel, Ni content of laterite ore</t>
  </si>
  <si>
    <t>Silicon</t>
  </si>
  <si>
    <t>Silver, mine output, Ag content</t>
  </si>
  <si>
    <t>Tantalum, metal</t>
  </si>
  <si>
    <t>Tin, mine output, Sn content</t>
  </si>
  <si>
    <t>Titanium:</t>
  </si>
  <si>
    <t>Ilmenite and leucoxene</t>
  </si>
  <si>
    <t>Sponge</t>
  </si>
  <si>
    <t>TABLE 10—Continued</t>
  </si>
  <si>
    <t>Zinc:</t>
  </si>
  <si>
    <t>Mine output, Zn content</t>
  </si>
  <si>
    <t>Smelter, primary and secondary</t>
  </si>
  <si>
    <t>Asbestos, all grades</t>
  </si>
  <si>
    <t>Barite, marketable</t>
  </si>
  <si>
    <t>Fluorspar</t>
  </si>
  <si>
    <t>Phophate rock:</t>
  </si>
  <si>
    <t>Salt and sodium chloride</t>
  </si>
  <si>
    <t>Sulfur, byproduct:</t>
  </si>
  <si>
    <t>Metallurgy</t>
  </si>
  <si>
    <t>Natural gas and petroleum</t>
  </si>
  <si>
    <t>Coal:</t>
  </si>
  <si>
    <t>Bituminous</t>
  </si>
  <si>
    <t>Lignite</t>
  </si>
  <si>
    <t>Crude oil and gas condensate:</t>
  </si>
  <si>
    <t>In gravimetric units</t>
  </si>
  <si>
    <t>Uranium:</t>
  </si>
  <si>
    <t>U content</t>
  </si>
  <si>
    <t xml:space="preserve">and thallium, but information is inadequate to estimate production. </t>
  </si>
  <si>
    <t>TABLE 11</t>
  </si>
  <si>
    <t>Major operating companies, main facilities,</t>
  </si>
  <si>
    <t>or deposits</t>
  </si>
  <si>
    <t xml:space="preserve">Pavlodar aluminum plant [Eurasian Natural Resources </t>
  </si>
  <si>
    <t>Pavlodar</t>
  </si>
  <si>
    <t>Corp. (ENRC)]</t>
  </si>
  <si>
    <t>Aluminum, primary</t>
  </si>
  <si>
    <t xml:space="preserve">Kazakhstan aluminum smelter [Eurasian Natural </t>
  </si>
  <si>
    <t>Resources Corp.  (ENRC)]</t>
  </si>
  <si>
    <t>Arsenic trioxide</t>
  </si>
  <si>
    <t>Chimkent polymetallic enterprise and other</t>
  </si>
  <si>
    <t>Shymkent</t>
  </si>
  <si>
    <t>nonferrous metallurgical enterprises</t>
  </si>
  <si>
    <t>Asbestos</t>
  </si>
  <si>
    <t>Facilities:</t>
  </si>
  <si>
    <t>Dzhetygara complex</t>
  </si>
  <si>
    <t>Qostanay</t>
  </si>
  <si>
    <t>Chilisay complex</t>
  </si>
  <si>
    <t>Aqtobe phosphorite basin</t>
  </si>
  <si>
    <t>Karagaylinskiy and Zhayrem mining and</t>
  </si>
  <si>
    <t>Karagayly, Zhayrem deposit</t>
  </si>
  <si>
    <t>beneficiation complexes</t>
  </si>
  <si>
    <t>Tujuk Mine</t>
  </si>
  <si>
    <t>Almaty</t>
  </si>
  <si>
    <t>Achisay polymetallic complex</t>
  </si>
  <si>
    <t>Kentau region</t>
  </si>
  <si>
    <t>Turgay and Krasnooktyabrsky bauxite mining</t>
  </si>
  <si>
    <t>Central Kazakhstan</t>
  </si>
  <si>
    <t>complexes [Eurasian Natural Resources Corp.</t>
  </si>
  <si>
    <t>(ENRC)]</t>
  </si>
  <si>
    <t>Beryllium, metal</t>
  </si>
  <si>
    <t>Ulba metallurgical plant (Kazatomprom)</t>
  </si>
  <si>
    <t>Oskamen</t>
  </si>
  <si>
    <t>Bismuth, metal</t>
  </si>
  <si>
    <t>Ust-Kamenogorsk lead-zinc metallurgical</t>
  </si>
  <si>
    <t>plant (Kazzinc JSC)</t>
  </si>
  <si>
    <t>Ridder lead smelter (Kazzinc JSC)</t>
  </si>
  <si>
    <t>Ridder</t>
  </si>
  <si>
    <t>Chimkent refinery</t>
  </si>
  <si>
    <t>Cadmium</t>
  </si>
  <si>
    <t>Ridder mining-beneficiation complex (Kazzinc JSC)</t>
  </si>
  <si>
    <t>East Kazakhstan region</t>
  </si>
  <si>
    <t>Donskoy GOK mining-beneficiation complex</t>
  </si>
  <si>
    <t>Khromtau, Kempirsai region</t>
  </si>
  <si>
    <t>Ekibastuz Basin, which includes: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</si>
</sst>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0.0_)"/>
    <numFmt numFmtId="166" formatCode="[$-409]mmmm\ d\,\ yyyy;@"/>
  </numFmts>
  <fonts count="41">
    <font>
      <sz val="8"/>
      <color theme="1"/>
      <name val="Times"/>
      <family val="2"/>
    </font>
    <font>
      <sz val="8"/>
      <color indexed="8"/>
      <name val="Times"/>
      <family val="2"/>
    </font>
    <font>
      <sz val="8"/>
      <name val="Times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8"/>
      <name val="Times New Roman"/>
      <family val="1"/>
    </font>
    <font>
      <sz val="8"/>
      <color indexed="8"/>
      <name val="Times New Roman"/>
      <family val="1"/>
    </font>
    <font>
      <vertAlign val="subscript"/>
      <sz val="8"/>
      <name val="Times New Roman"/>
      <family val="1"/>
    </font>
    <font>
      <sz val="8"/>
      <color indexed="9"/>
      <name val="Times"/>
      <family val="2"/>
    </font>
    <font>
      <sz val="8"/>
      <color indexed="20"/>
      <name val="Times"/>
      <family val="2"/>
    </font>
    <font>
      <b/>
      <sz val="8"/>
      <color indexed="52"/>
      <name val="Times"/>
      <family val="2"/>
    </font>
    <font>
      <b/>
      <sz val="8"/>
      <color indexed="9"/>
      <name val="Times"/>
      <family val="2"/>
    </font>
    <font>
      <i/>
      <sz val="8"/>
      <color indexed="23"/>
      <name val="Times"/>
      <family val="2"/>
    </font>
    <font>
      <sz val="8"/>
      <color indexed="17"/>
      <name val="Times"/>
      <family val="2"/>
    </font>
    <font>
      <b/>
      <sz val="15"/>
      <color indexed="56"/>
      <name val="Times"/>
      <family val="2"/>
    </font>
    <font>
      <b/>
      <sz val="13"/>
      <color indexed="56"/>
      <name val="Times"/>
      <family val="2"/>
    </font>
    <font>
      <b/>
      <sz val="11"/>
      <color indexed="56"/>
      <name val="Times"/>
      <family val="2"/>
    </font>
    <font>
      <sz val="8"/>
      <color indexed="62"/>
      <name val="Times"/>
      <family val="2"/>
    </font>
    <font>
      <sz val="8"/>
      <color indexed="52"/>
      <name val="Times"/>
      <family val="2"/>
    </font>
    <font>
      <sz val="8"/>
      <color indexed="60"/>
      <name val="Times"/>
      <family val="2"/>
    </font>
    <font>
      <b/>
      <sz val="8"/>
      <color indexed="63"/>
      <name val="Times"/>
      <family val="2"/>
    </font>
    <font>
      <b/>
      <sz val="18"/>
      <color indexed="56"/>
      <name val="Cambria"/>
      <family val="2"/>
    </font>
    <font>
      <b/>
      <sz val="8"/>
      <color indexed="8"/>
      <name val="Times"/>
      <family val="2"/>
    </font>
    <font>
      <sz val="8"/>
      <color indexed="10"/>
      <name val="Times"/>
      <family val="2"/>
    </font>
    <font>
      <sz val="8"/>
      <color theme="0"/>
      <name val="Times"/>
      <family val="2"/>
    </font>
    <font>
      <sz val="8"/>
      <color rgb="FF9C0006"/>
      <name val="Times"/>
      <family val="2"/>
    </font>
    <font>
      <b/>
      <sz val="8"/>
      <color rgb="FFFA7D00"/>
      <name val="Times"/>
      <family val="2"/>
    </font>
    <font>
      <b/>
      <sz val="8"/>
      <color theme="0"/>
      <name val="Times"/>
      <family val="2"/>
    </font>
    <font>
      <i/>
      <sz val="8"/>
      <color rgb="FF7F7F7F"/>
      <name val="Times"/>
      <family val="2"/>
    </font>
    <font>
      <sz val="8"/>
      <color rgb="FF006100"/>
      <name val="Times"/>
      <family val="2"/>
    </font>
    <font>
      <b/>
      <sz val="15"/>
      <color theme="3"/>
      <name val="Times"/>
      <family val="2"/>
    </font>
    <font>
      <b/>
      <sz val="13"/>
      <color theme="3"/>
      <name val="Times"/>
      <family val="2"/>
    </font>
    <font>
      <b/>
      <sz val="11"/>
      <color theme="3"/>
      <name val="Times"/>
      <family val="2"/>
    </font>
    <font>
      <sz val="8"/>
      <color rgb="FF3F3F76"/>
      <name val="Times"/>
      <family val="2"/>
    </font>
    <font>
      <sz val="8"/>
      <color rgb="FFFA7D00"/>
      <name val="Times"/>
      <family val="2"/>
    </font>
    <font>
      <sz val="8"/>
      <color rgb="FF9C6500"/>
      <name val="Times"/>
      <family val="2"/>
    </font>
    <font>
      <b/>
      <sz val="8"/>
      <color rgb="FF3F3F3F"/>
      <name val="Times"/>
      <family val="2"/>
    </font>
    <font>
      <b/>
      <sz val="18"/>
      <color theme="3"/>
      <name val="Cambria"/>
      <family val="2"/>
    </font>
    <font>
      <b/>
      <sz val="8"/>
      <color theme="1"/>
      <name val="Times"/>
      <family val="2"/>
    </font>
    <font>
      <sz val="8"/>
      <color rgb="FFFF0000"/>
      <name val="Time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3" fontId="3" fillId="0" borderId="11" xfId="42" applyNumberFormat="1" applyFont="1" applyBorder="1" applyAlignment="1" quotePrefix="1">
      <alignment horizontal="right" vertical="center"/>
    </xf>
    <xf numFmtId="0" fontId="6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0" xfId="42" applyNumberFormat="1" applyFont="1" applyBorder="1" applyAlignment="1" quotePrefix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quotePrefix="1">
      <alignment vertical="center"/>
    </xf>
    <xf numFmtId="0" fontId="3" fillId="0" borderId="11" xfId="0" applyFont="1" applyBorder="1" applyAlignment="1">
      <alignment horizontal="left" vertical="center" indent="1"/>
    </xf>
    <xf numFmtId="0" fontId="3" fillId="0" borderId="10" xfId="0" applyFont="1" applyBorder="1" applyAlignment="1">
      <alignment vertical="center"/>
    </xf>
    <xf numFmtId="3" fontId="3" fillId="0" borderId="10" xfId="42" applyNumberFormat="1" applyFont="1" applyBorder="1" applyAlignment="1" quotePrefix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 quotePrefix="1">
      <alignment vertical="center"/>
    </xf>
    <xf numFmtId="1" fontId="3" fillId="0" borderId="11" xfId="43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6" fillId="0" borderId="11" xfId="0" applyFont="1" applyBorder="1" applyAlignment="1" quotePrefix="1">
      <alignment vertical="center"/>
    </xf>
    <xf numFmtId="0" fontId="3" fillId="0" borderId="12" xfId="0" applyFont="1" applyBorder="1" applyAlignment="1">
      <alignment vertical="center"/>
    </xf>
    <xf numFmtId="3" fontId="3" fillId="0" borderId="12" xfId="42" applyNumberFormat="1" applyFont="1" applyBorder="1" applyAlignment="1" quotePrefix="1">
      <alignment horizontal="right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 quotePrefix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indent="1"/>
    </xf>
    <xf numFmtId="1" fontId="3" fillId="0" borderId="12" xfId="43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indent="1"/>
    </xf>
    <xf numFmtId="1" fontId="3" fillId="0" borderId="10" xfId="43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164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164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3" fontId="3" fillId="0" borderId="0" xfId="42" applyNumberFormat="1" applyFont="1" applyBorder="1" applyAlignment="1">
      <alignment vertical="center"/>
    </xf>
    <xf numFmtId="3" fontId="3" fillId="0" borderId="10" xfId="42" applyNumberFormat="1" applyFont="1" applyBorder="1" applyAlignment="1">
      <alignment vertical="center"/>
    </xf>
    <xf numFmtId="0" fontId="3" fillId="0" borderId="11" xfId="0" applyFont="1" applyBorder="1" applyAlignment="1">
      <alignment horizontal="left" indent="1"/>
    </xf>
    <xf numFmtId="0" fontId="6" fillId="0" borderId="10" xfId="0" applyFont="1" applyBorder="1" applyAlignment="1" quotePrefix="1">
      <alignment horizontal="left" vertical="center"/>
    </xf>
    <xf numFmtId="0" fontId="6" fillId="0" borderId="12" xfId="0" applyFont="1" applyBorder="1" applyAlignment="1" quotePrefix="1">
      <alignment horizontal="left" vertical="center"/>
    </xf>
    <xf numFmtId="0" fontId="3" fillId="0" borderId="0" xfId="0" applyFont="1" applyBorder="1" applyAlignment="1">
      <alignment horizontal="left" vertical="center" indent="1"/>
    </xf>
    <xf numFmtId="1" fontId="3" fillId="0" borderId="0" xfId="43" applyNumberFormat="1" applyFont="1" applyBorder="1" applyAlignment="1">
      <alignment horizontal="right" vertical="center"/>
    </xf>
    <xf numFmtId="0" fontId="6" fillId="0" borderId="0" xfId="0" applyFont="1" applyBorder="1" applyAlignment="1" quotePrefix="1">
      <alignment horizontal="left" vertical="center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42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3" fontId="3" fillId="0" borderId="11" xfId="42" applyNumberFormat="1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6" fillId="0" borderId="11" xfId="0" applyNumberFormat="1" applyFont="1" applyBorder="1" applyAlignment="1" applyProtection="1">
      <alignment horizontal="left" vertical="center"/>
      <protection locked="0"/>
    </xf>
    <xf numFmtId="3" fontId="3" fillId="0" borderId="11" xfId="0" applyNumberFormat="1" applyFont="1" applyBorder="1" applyAlignment="1" applyProtection="1">
      <alignment horizontal="right" vertical="center"/>
      <protection locked="0"/>
    </xf>
    <xf numFmtId="3" fontId="6" fillId="0" borderId="11" xfId="0" applyNumberFormat="1" applyFont="1" applyBorder="1" applyAlignment="1" applyProtection="1" quotePrefix="1">
      <alignment horizontal="left" vertical="center"/>
      <protection locked="0"/>
    </xf>
    <xf numFmtId="0" fontId="6" fillId="0" borderId="11" xfId="0" applyFont="1" applyBorder="1" applyAlignment="1" quotePrefix="1">
      <alignment horizontal="left" vertical="center"/>
    </xf>
    <xf numFmtId="164" fontId="3" fillId="0" borderId="0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 vertical="center"/>
    </xf>
    <xf numFmtId="3" fontId="3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6" fillId="0" borderId="10" xfId="0" applyFont="1" applyBorder="1" applyAlignment="1" quotePrefix="1">
      <alignment horizontal="left"/>
    </xf>
    <xf numFmtId="164" fontId="3" fillId="0" borderId="11" xfId="0" applyNumberFormat="1" applyFont="1" applyFill="1" applyBorder="1" applyAlignment="1">
      <alignment/>
    </xf>
    <xf numFmtId="0" fontId="6" fillId="0" borderId="11" xfId="0" applyFont="1" applyBorder="1" applyAlignment="1" quotePrefix="1">
      <alignment horizontal="left"/>
    </xf>
    <xf numFmtId="41" fontId="3" fillId="0" borderId="11" xfId="43" applyFont="1" applyBorder="1" applyAlignment="1">
      <alignment horizontal="right" vertical="center"/>
    </xf>
    <xf numFmtId="49" fontId="3" fillId="0" borderId="11" xfId="43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vertical="center"/>
    </xf>
    <xf numFmtId="3" fontId="3" fillId="0" borderId="11" xfId="43" applyNumberFormat="1" applyFont="1" applyBorder="1" applyAlignment="1" quotePrefix="1">
      <alignment horizontal="right" vertical="center"/>
    </xf>
    <xf numFmtId="164" fontId="3" fillId="0" borderId="11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3" fontId="3" fillId="0" borderId="0" xfId="0" applyNumberFormat="1" applyFont="1" applyAlignment="1" quotePrefix="1">
      <alignment horizontal="right" vertical="center"/>
    </xf>
    <xf numFmtId="0" fontId="6" fillId="0" borderId="0" xfId="0" applyFont="1" applyAlignment="1" quotePrefix="1">
      <alignment vertical="center"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3" fontId="3" fillId="0" borderId="0" xfId="0" applyNumberFormat="1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Continuous" vertical="center"/>
      <protection/>
    </xf>
    <xf numFmtId="0" fontId="3" fillId="0" borderId="13" xfId="0" applyFont="1" applyBorder="1" applyAlignment="1" applyProtection="1">
      <alignment vertical="center"/>
      <protection/>
    </xf>
    <xf numFmtId="3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vertical="center"/>
      <protection/>
    </xf>
    <xf numFmtId="3" fontId="3" fillId="0" borderId="0" xfId="0" applyNumberFormat="1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left" vertical="center" indent="1"/>
      <protection/>
    </xf>
    <xf numFmtId="3" fontId="3" fillId="0" borderId="13" xfId="0" applyNumberFormat="1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3" fontId="3" fillId="0" borderId="15" xfId="0" applyNumberFormat="1" applyFont="1" applyBorder="1" applyAlignment="1" applyProtection="1">
      <alignment horizontal="right" vertical="center"/>
      <protection/>
    </xf>
    <xf numFmtId="3" fontId="3" fillId="0" borderId="10" xfId="0" applyNumberFormat="1" applyFont="1" applyBorder="1" applyAlignment="1" applyProtection="1">
      <alignment horizontal="right" vertical="center"/>
      <protection/>
    </xf>
    <xf numFmtId="3" fontId="3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indent="1"/>
      <protection/>
    </xf>
    <xf numFmtId="0" fontId="6" fillId="0" borderId="0" xfId="0" applyFont="1" applyAlignment="1" applyProtection="1" quotePrefix="1">
      <alignment vertical="center"/>
      <protection/>
    </xf>
    <xf numFmtId="0" fontId="3" fillId="0" borderId="0" xfId="0" applyFont="1" applyAlignment="1" applyProtection="1">
      <alignment horizontal="left" vertical="center" indent="2"/>
      <protection/>
    </xf>
    <xf numFmtId="0" fontId="3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 indent="1"/>
      <protection/>
    </xf>
    <xf numFmtId="0" fontId="3" fillId="0" borderId="13" xfId="0" applyFont="1" applyBorder="1" applyAlignment="1" applyProtection="1">
      <alignment horizontal="left" vertical="center" indent="1"/>
      <protection/>
    </xf>
    <xf numFmtId="0" fontId="3" fillId="0" borderId="14" xfId="0" applyFont="1" applyBorder="1" applyAlignment="1" applyProtection="1">
      <alignment vertical="center"/>
      <protection/>
    </xf>
    <xf numFmtId="3" fontId="3" fillId="0" borderId="14" xfId="0" applyNumberFormat="1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centerContinuous" vertical="center"/>
      <protection/>
    </xf>
    <xf numFmtId="0" fontId="3" fillId="0" borderId="16" xfId="0" applyFont="1" applyBorder="1" applyAlignment="1" applyProtection="1">
      <alignment horizontal="right"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/>
      <protection/>
    </xf>
    <xf numFmtId="3" fontId="3" fillId="0" borderId="16" xfId="0" applyNumberFormat="1" applyFont="1" applyBorder="1" applyAlignment="1" applyProtection="1">
      <alignment horizontal="right" vertical="center"/>
      <protection/>
    </xf>
    <xf numFmtId="0" fontId="3" fillId="0" borderId="16" xfId="0" applyFont="1" applyBorder="1" applyAlignment="1" applyProtection="1">
      <alignment horizontal="left" vertical="center" indent="1"/>
      <protection/>
    </xf>
    <xf numFmtId="3" fontId="3" fillId="0" borderId="16" xfId="0" applyNumberFormat="1" applyFont="1" applyBorder="1" applyAlignment="1" applyProtection="1" quotePrefix="1">
      <alignment horizontal="right" vertical="center"/>
      <protection/>
    </xf>
    <xf numFmtId="3" fontId="3" fillId="0" borderId="16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 quotePrefix="1">
      <alignment vertical="center"/>
      <protection/>
    </xf>
    <xf numFmtId="3" fontId="3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3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/>
      <protection/>
    </xf>
    <xf numFmtId="3" fontId="3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indent="2"/>
      <protection/>
    </xf>
    <xf numFmtId="3" fontId="3" fillId="0" borderId="14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Border="1" applyAlignment="1">
      <alignment/>
    </xf>
    <xf numFmtId="0" fontId="6" fillId="0" borderId="0" xfId="0" applyFont="1" applyBorder="1" applyAlignment="1" quotePrefix="1">
      <alignment horizontal="left"/>
    </xf>
    <xf numFmtId="3" fontId="3" fillId="0" borderId="11" xfId="42" applyNumberFormat="1" applyFont="1" applyBorder="1" applyAlignment="1">
      <alignment horizontal="right" vertical="center"/>
    </xf>
    <xf numFmtId="3" fontId="3" fillId="0" borderId="11" xfId="42" applyNumberFormat="1" applyFont="1" applyFill="1" applyBorder="1" applyAlignment="1">
      <alignment vertical="center"/>
    </xf>
    <xf numFmtId="3" fontId="3" fillId="0" borderId="0" xfId="43" applyNumberFormat="1" applyFont="1" applyBorder="1" applyAlignment="1" quotePrefix="1">
      <alignment horizontal="right" vertical="center"/>
    </xf>
    <xf numFmtId="3" fontId="3" fillId="0" borderId="10" xfId="43" applyNumberFormat="1" applyFont="1" applyBorder="1" applyAlignment="1" quotePrefix="1">
      <alignment horizontal="right" vertical="center"/>
    </xf>
    <xf numFmtId="0" fontId="3" fillId="0" borderId="11" xfId="0" applyFont="1" applyBorder="1" applyAlignment="1">
      <alignment horizontal="left" vertical="center" indent="3"/>
    </xf>
    <xf numFmtId="0" fontId="3" fillId="0" borderId="11" xfId="0" applyFont="1" applyBorder="1" applyAlignment="1">
      <alignment horizontal="left" vertical="center" indent="4"/>
    </xf>
    <xf numFmtId="0" fontId="3" fillId="0" borderId="11" xfId="0" applyFont="1" applyBorder="1" applyAlignment="1">
      <alignment horizontal="left" vertical="center" indent="2"/>
    </xf>
    <xf numFmtId="41" fontId="3" fillId="0" borderId="11" xfId="43" applyFont="1" applyBorder="1" applyAlignment="1" quotePrefix="1">
      <alignment horizontal="right" vertical="center"/>
    </xf>
    <xf numFmtId="3" fontId="3" fillId="0" borderId="13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6" xfId="0" applyFont="1" applyBorder="1" applyAlignment="1">
      <alignment/>
    </xf>
    <xf numFmtId="0" fontId="3" fillId="0" borderId="12" xfId="0" applyFont="1" applyBorder="1" applyAlignment="1" applyProtection="1">
      <alignment horizontal="left" vertical="center" indent="1"/>
      <protection/>
    </xf>
    <xf numFmtId="0" fontId="7" fillId="0" borderId="14" xfId="0" applyFont="1" applyBorder="1" applyAlignment="1">
      <alignment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 indent="1"/>
      <protection/>
    </xf>
    <xf numFmtId="0" fontId="3" fillId="0" borderId="14" xfId="0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 indent="1"/>
      <protection/>
    </xf>
    <xf numFmtId="0" fontId="7" fillId="0" borderId="11" xfId="0" applyFont="1" applyBorder="1" applyAlignment="1">
      <alignment/>
    </xf>
    <xf numFmtId="0" fontId="3" fillId="0" borderId="11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vertical="center"/>
      <protection/>
    </xf>
    <xf numFmtId="3" fontId="3" fillId="0" borderId="11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3" fillId="0" borderId="12" xfId="0" applyFont="1" applyBorder="1" applyAlignment="1" applyProtection="1">
      <alignment horizontal="left" vertical="center" indent="2"/>
      <protection/>
    </xf>
    <xf numFmtId="0" fontId="7" fillId="0" borderId="12" xfId="0" applyFont="1" applyBorder="1" applyAlignment="1">
      <alignment/>
    </xf>
    <xf numFmtId="0" fontId="3" fillId="0" borderId="12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left" vertical="center" indent="2"/>
      <protection/>
    </xf>
    <xf numFmtId="0" fontId="3" fillId="0" borderId="10" xfId="0" applyFont="1" applyBorder="1" applyAlignment="1" applyProtection="1">
      <alignment horizontal="right" vertical="center"/>
      <protection/>
    </xf>
    <xf numFmtId="3" fontId="3" fillId="0" borderId="11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 quotePrefix="1">
      <alignment vertical="center"/>
      <protection/>
    </xf>
    <xf numFmtId="0" fontId="3" fillId="0" borderId="15" xfId="0" applyFont="1" applyBorder="1" applyAlignment="1" applyProtection="1">
      <alignment horizontal="left" vertical="center" indent="1"/>
      <protection/>
    </xf>
    <xf numFmtId="3" fontId="3" fillId="0" borderId="0" xfId="42" applyNumberFormat="1" applyFont="1" applyAlignment="1" quotePrefix="1">
      <alignment horizontal="right" vertical="center"/>
    </xf>
    <xf numFmtId="3" fontId="3" fillId="0" borderId="10" xfId="42" applyNumberFormat="1" applyFont="1" applyBorder="1" applyAlignment="1">
      <alignment horizontal="right" vertical="center"/>
    </xf>
    <xf numFmtId="3" fontId="3" fillId="0" borderId="12" xfId="42" applyNumberFormat="1" applyFont="1" applyBorder="1" applyAlignment="1">
      <alignment horizontal="right" vertical="center"/>
    </xf>
    <xf numFmtId="3" fontId="3" fillId="0" borderId="0" xfId="42" applyNumberFormat="1" applyFont="1" applyBorder="1" applyAlignment="1">
      <alignment horizontal="right" vertical="center"/>
    </xf>
    <xf numFmtId="164" fontId="3" fillId="0" borderId="0" xfId="0" applyNumberFormat="1" applyFont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Border="1" applyAlignment="1" applyProtection="1" quotePrefix="1">
      <alignment vertical="center"/>
      <protection/>
    </xf>
    <xf numFmtId="0" fontId="6" fillId="0" borderId="14" xfId="0" applyFont="1" applyBorder="1" applyAlignment="1" applyProtection="1" quotePrefix="1">
      <alignment vertical="center"/>
      <protection/>
    </xf>
    <xf numFmtId="0" fontId="6" fillId="0" borderId="13" xfId="0" applyFont="1" applyBorder="1" applyAlignment="1" applyProtection="1" quotePrefix="1">
      <alignment vertical="center"/>
      <protection/>
    </xf>
    <xf numFmtId="3" fontId="3" fillId="0" borderId="14" xfId="0" applyNumberFormat="1" applyFont="1" applyBorder="1" applyAlignment="1" applyProtection="1" quotePrefix="1">
      <alignment horizontal="right" vertical="center"/>
      <protection/>
    </xf>
    <xf numFmtId="3" fontId="3" fillId="0" borderId="13" xfId="0" applyNumberFormat="1" applyFont="1" applyBorder="1" applyAlignment="1" applyProtection="1" quotePrefix="1">
      <alignment horizontal="right" vertical="center"/>
      <protection/>
    </xf>
    <xf numFmtId="0" fontId="7" fillId="0" borderId="13" xfId="0" applyFont="1" applyBorder="1" applyAlignment="1">
      <alignment horizontal="left" indent="1"/>
    </xf>
    <xf numFmtId="1" fontId="3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" fontId="3" fillId="0" borderId="11" xfId="0" applyNumberFormat="1" applyFont="1" applyBorder="1" applyAlignment="1">
      <alignment vertical="center"/>
    </xf>
    <xf numFmtId="3" fontId="3" fillId="0" borderId="17" xfId="42" applyNumberFormat="1" applyFont="1" applyBorder="1" applyAlignment="1">
      <alignment vertical="center"/>
    </xf>
    <xf numFmtId="0" fontId="6" fillId="0" borderId="17" xfId="0" applyFont="1" applyBorder="1" applyAlignment="1" quotePrefix="1">
      <alignment vertical="center"/>
    </xf>
    <xf numFmtId="0" fontId="6" fillId="0" borderId="17" xfId="0" applyFont="1" applyBorder="1" applyAlignment="1">
      <alignment vertical="center"/>
    </xf>
    <xf numFmtId="3" fontId="3" fillId="0" borderId="0" xfId="42" applyNumberFormat="1" applyFont="1" applyAlignment="1">
      <alignment horizontal="right" vertical="center"/>
    </xf>
    <xf numFmtId="0" fontId="3" fillId="0" borderId="11" xfId="0" applyFont="1" applyBorder="1" applyAlignment="1">
      <alignment horizontal="left" indent="3"/>
    </xf>
    <xf numFmtId="1" fontId="3" fillId="0" borderId="11" xfId="43" applyNumberFormat="1" applyFont="1" applyBorder="1" applyAlignment="1" quotePrefix="1">
      <alignment horizontal="right" vertical="center"/>
    </xf>
    <xf numFmtId="3" fontId="3" fillId="0" borderId="0" xfId="42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 applyProtection="1" quotePrefix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3" fontId="3" fillId="0" borderId="0" xfId="42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3" fillId="0" borderId="0" xfId="0" applyNumberFormat="1" applyFont="1" applyFill="1" applyAlignment="1">
      <alignment vertical="center"/>
    </xf>
    <xf numFmtId="164" fontId="3" fillId="0" borderId="17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indent="2"/>
    </xf>
    <xf numFmtId="0" fontId="3" fillId="0" borderId="13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/>
      <protection/>
    </xf>
    <xf numFmtId="3" fontId="3" fillId="0" borderId="13" xfId="0" applyNumberFormat="1" applyFont="1" applyBorder="1" applyAlignment="1" applyProtection="1">
      <alignment horizontal="right"/>
      <protection/>
    </xf>
    <xf numFmtId="0" fontId="3" fillId="0" borderId="16" xfId="0" applyFont="1" applyBorder="1" applyAlignment="1" applyProtection="1">
      <alignment horizontal="left" vertical="center" indent="2"/>
      <protection/>
    </xf>
    <xf numFmtId="0" fontId="3" fillId="0" borderId="10" xfId="0" applyFont="1" applyBorder="1" applyAlignment="1" applyProtection="1">
      <alignment horizontal="left" vertical="center"/>
      <protection/>
    </xf>
    <xf numFmtId="3" fontId="3" fillId="0" borderId="12" xfId="0" applyNumberFormat="1" applyFont="1" applyBorder="1" applyAlignment="1" applyProtection="1">
      <alignment vertical="center"/>
      <protection/>
    </xf>
    <xf numFmtId="0" fontId="6" fillId="0" borderId="12" xfId="0" applyFont="1" applyBorder="1" applyAlignment="1" applyProtection="1" quotePrefix="1">
      <alignment vertical="center"/>
      <protection/>
    </xf>
    <xf numFmtId="0" fontId="3" fillId="0" borderId="13" xfId="0" applyFont="1" applyBorder="1" applyAlignment="1" applyProtection="1">
      <alignment horizontal="left" vertical="center" indent="2"/>
      <protection/>
    </xf>
    <xf numFmtId="0" fontId="3" fillId="0" borderId="14" xfId="0" applyFont="1" applyBorder="1" applyAlignment="1" applyProtection="1">
      <alignment horizontal="centerContinuous" vertical="center"/>
      <protection/>
    </xf>
    <xf numFmtId="0" fontId="3" fillId="0" borderId="14" xfId="0" applyFont="1" applyBorder="1" applyAlignment="1" applyProtection="1">
      <alignment horizontal="left" vertical="center" indent="2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 quotePrefix="1">
      <alignment horizontal="left" vertical="center" indent="1"/>
      <protection/>
    </xf>
    <xf numFmtId="0" fontId="3" fillId="0" borderId="13" xfId="0" applyFont="1" applyBorder="1" applyAlignment="1" applyProtection="1">
      <alignment horizontal="left" vertical="center" indent="3"/>
      <protection/>
    </xf>
    <xf numFmtId="0" fontId="3" fillId="0" borderId="16" xfId="0" applyFont="1" applyBorder="1" applyAlignment="1" applyProtection="1">
      <alignment horizontal="left" vertical="center" indent="3"/>
      <protection/>
    </xf>
    <xf numFmtId="0" fontId="3" fillId="0" borderId="10" xfId="0" applyFont="1" applyBorder="1" applyAlignment="1" applyProtection="1">
      <alignment horizontal="left" vertical="center" indent="2"/>
      <protection/>
    </xf>
    <xf numFmtId="3" fontId="3" fillId="0" borderId="12" xfId="0" applyNumberFormat="1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left" vertical="center" indent="3"/>
      <protection/>
    </xf>
    <xf numFmtId="0" fontId="3" fillId="0" borderId="13" xfId="0" applyFont="1" applyBorder="1" applyAlignment="1" applyProtection="1" quotePrefix="1">
      <alignment horizontal="left" vertical="center" indent="1"/>
      <protection/>
    </xf>
    <xf numFmtId="0" fontId="6" fillId="0" borderId="0" xfId="0" applyFont="1" applyAlignment="1" applyProtection="1" quotePrefix="1">
      <alignment horizontal="left" vertical="center"/>
      <protection/>
    </xf>
    <xf numFmtId="0" fontId="3" fillId="0" borderId="10" xfId="0" applyFont="1" applyBorder="1" applyAlignment="1" applyProtection="1">
      <alignment horizontal="centerContinuous" vertical="center"/>
      <protection/>
    </xf>
    <xf numFmtId="0" fontId="3" fillId="0" borderId="0" xfId="0" applyFont="1" applyBorder="1" applyAlignment="1" applyProtection="1" quotePrefix="1">
      <alignment horizontal="left" vertical="center"/>
      <protection/>
    </xf>
    <xf numFmtId="0" fontId="3" fillId="0" borderId="13" xfId="0" applyFont="1" applyBorder="1" applyAlignment="1" applyProtection="1" quotePrefix="1">
      <alignment horizontal="left" vertical="center"/>
      <protection/>
    </xf>
    <xf numFmtId="0" fontId="6" fillId="0" borderId="14" xfId="0" applyFont="1" applyBorder="1" applyAlignment="1" applyProtection="1" quotePrefix="1">
      <alignment horizontal="left" vertical="center"/>
      <protection/>
    </xf>
    <xf numFmtId="0" fontId="6" fillId="0" borderId="0" xfId="0" applyFont="1" applyBorder="1" applyAlignment="1" applyProtection="1" quotePrefix="1">
      <alignment horizontal="left" vertical="center"/>
      <protection/>
    </xf>
    <xf numFmtId="0" fontId="3" fillId="0" borderId="0" xfId="0" applyFont="1" applyBorder="1" applyAlignment="1" applyProtection="1" quotePrefix="1">
      <alignment horizontal="left" vertical="center" indent="1"/>
      <protection/>
    </xf>
    <xf numFmtId="164" fontId="7" fillId="0" borderId="0" xfId="0" applyNumberFormat="1" applyFont="1" applyBorder="1" applyAlignment="1">
      <alignment horizontal="right"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left" vertical="center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 quotePrefix="1">
      <alignment vertical="center"/>
      <protection locked="0"/>
    </xf>
    <xf numFmtId="41" fontId="3" fillId="0" borderId="12" xfId="43" applyFont="1" applyBorder="1" applyAlignment="1">
      <alignment horizontal="right" vertical="center"/>
    </xf>
    <xf numFmtId="49" fontId="3" fillId="0" borderId="10" xfId="43" applyNumberFormat="1" applyFont="1" applyBorder="1" applyAlignment="1">
      <alignment horizontal="right" vertical="center"/>
    </xf>
    <xf numFmtId="3" fontId="3" fillId="0" borderId="0" xfId="43" applyNumberFormat="1" applyFont="1" applyAlignment="1" quotePrefix="1">
      <alignment horizontal="right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49" fontId="3" fillId="0" borderId="12" xfId="43" applyNumberFormat="1" applyFont="1" applyBorder="1" applyAlignment="1">
      <alignment horizontal="right" vertical="center"/>
    </xf>
    <xf numFmtId="3" fontId="3" fillId="0" borderId="0" xfId="0" applyNumberFormat="1" applyFont="1" applyAlignment="1" applyProtection="1">
      <alignment horizontal="centerContinuous" vertical="center"/>
      <protection/>
    </xf>
    <xf numFmtId="0" fontId="6" fillId="0" borderId="10" xfId="0" applyFont="1" applyBorder="1" applyAlignment="1" applyProtection="1" quotePrefix="1">
      <alignment horizontal="left" vertical="center"/>
      <protection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1" xfId="42" applyNumberFormat="1" applyFont="1" applyBorder="1" applyAlignment="1" quotePrefix="1">
      <alignment horizontal="right"/>
    </xf>
    <xf numFmtId="0" fontId="6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165" fontId="3" fillId="0" borderId="14" xfId="0" applyNumberFormat="1" applyFont="1" applyBorder="1" applyAlignment="1" applyProtection="1">
      <alignment vertical="center"/>
      <protection/>
    </xf>
    <xf numFmtId="165" fontId="3" fillId="0" borderId="13" xfId="0" applyNumberFormat="1" applyFont="1" applyBorder="1" applyAlignment="1" applyProtection="1">
      <alignment vertical="center"/>
      <protection/>
    </xf>
    <xf numFmtId="165" fontId="3" fillId="0" borderId="16" xfId="0" applyNumberFormat="1" applyFont="1" applyBorder="1" applyAlignment="1" applyProtection="1">
      <alignment vertical="center"/>
      <protection/>
    </xf>
    <xf numFmtId="0" fontId="3" fillId="0" borderId="16" xfId="0" applyFont="1" applyBorder="1" applyAlignment="1" applyProtection="1" quotePrefix="1">
      <alignment vertical="center"/>
      <protection/>
    </xf>
    <xf numFmtId="165" fontId="6" fillId="0" borderId="0" xfId="0" applyNumberFormat="1" applyFont="1" applyAlignment="1" applyProtection="1" quotePrefix="1">
      <alignment vertical="center"/>
      <protection/>
    </xf>
    <xf numFmtId="165" fontId="3" fillId="0" borderId="0" xfId="0" applyNumberFormat="1" applyFont="1" applyBorder="1" applyAlignment="1" applyProtection="1">
      <alignment vertical="center"/>
      <protection/>
    </xf>
    <xf numFmtId="165" fontId="3" fillId="0" borderId="11" xfId="0" applyNumberFormat="1" applyFont="1" applyBorder="1" applyAlignment="1" applyProtection="1">
      <alignment vertical="center"/>
      <protection/>
    </xf>
    <xf numFmtId="165" fontId="6" fillId="0" borderId="11" xfId="0" applyNumberFormat="1" applyFont="1" applyBorder="1" applyAlignment="1" applyProtection="1" quotePrefix="1">
      <alignment vertical="center"/>
      <protection/>
    </xf>
    <xf numFmtId="165" fontId="3" fillId="0" borderId="12" xfId="0" applyNumberFormat="1" applyFont="1" applyBorder="1" applyAlignment="1" applyProtection="1">
      <alignment vertical="center"/>
      <protection/>
    </xf>
    <xf numFmtId="165" fontId="3" fillId="0" borderId="10" xfId="0" applyNumberFormat="1" applyFont="1" applyBorder="1" applyAlignment="1" applyProtection="1">
      <alignment vertical="center"/>
      <protection/>
    </xf>
    <xf numFmtId="165" fontId="6" fillId="0" borderId="12" xfId="0" applyNumberFormat="1" applyFont="1" applyBorder="1" applyAlignment="1" applyProtection="1" quotePrefix="1">
      <alignment vertical="center"/>
      <protection/>
    </xf>
    <xf numFmtId="165" fontId="6" fillId="0" borderId="10" xfId="0" applyNumberFormat="1" applyFont="1" applyBorder="1" applyAlignment="1" applyProtection="1" quotePrefix="1">
      <alignment vertical="center"/>
      <protection/>
    </xf>
    <xf numFmtId="3" fontId="3" fillId="0" borderId="10" xfId="0" applyNumberFormat="1" applyFont="1" applyBorder="1" applyAlignment="1" applyProtection="1">
      <alignment horizontal="left" vertical="center"/>
      <protection/>
    </xf>
    <xf numFmtId="3" fontId="3" fillId="0" borderId="11" xfId="0" applyNumberFormat="1" applyFont="1" applyBorder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vertical="center"/>
      <protection/>
    </xf>
    <xf numFmtId="3" fontId="3" fillId="0" borderId="16" xfId="0" applyNumberFormat="1" applyFont="1" applyBorder="1" applyAlignment="1" applyProtection="1">
      <alignment horizontal="left" vertical="center"/>
      <protection/>
    </xf>
    <xf numFmtId="3" fontId="6" fillId="0" borderId="0" xfId="0" applyNumberFormat="1" applyFont="1" applyAlignment="1" applyProtection="1" quotePrefix="1">
      <alignment horizontal="left" vertical="center"/>
      <protection locked="0"/>
    </xf>
    <xf numFmtId="0" fontId="6" fillId="0" borderId="0" xfId="0" applyFont="1" applyAlignment="1" quotePrefix="1">
      <alignment horizontal="left" vertical="center"/>
    </xf>
    <xf numFmtId="0" fontId="3" fillId="0" borderId="0" xfId="0" applyFont="1" applyBorder="1" applyAlignment="1">
      <alignment/>
    </xf>
    <xf numFmtId="165" fontId="6" fillId="0" borderId="0" xfId="0" applyNumberFormat="1" applyFont="1" applyBorder="1" applyAlignment="1" applyProtection="1" quotePrefix="1">
      <alignment vertical="center"/>
      <protection/>
    </xf>
    <xf numFmtId="0" fontId="3" fillId="0" borderId="11" xfId="0" applyFont="1" applyBorder="1" applyAlignment="1">
      <alignment/>
    </xf>
    <xf numFmtId="165" fontId="6" fillId="0" borderId="16" xfId="0" applyNumberFormat="1" applyFont="1" applyBorder="1" applyAlignment="1" applyProtection="1" quotePrefix="1">
      <alignment vertical="center"/>
      <protection/>
    </xf>
    <xf numFmtId="3" fontId="3" fillId="0" borderId="0" xfId="0" applyNumberFormat="1" applyFont="1" applyBorder="1" applyAlignment="1" applyProtection="1">
      <alignment horizontal="left" vertical="center"/>
      <protection/>
    </xf>
    <xf numFmtId="0" fontId="3" fillId="0" borderId="10" xfId="0" applyFont="1" applyBorder="1" applyAlignment="1">
      <alignment/>
    </xf>
    <xf numFmtId="0" fontId="3" fillId="0" borderId="15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right" vertical="center"/>
      <protection/>
    </xf>
    <xf numFmtId="165" fontId="6" fillId="0" borderId="15" xfId="0" applyNumberFormat="1" applyFont="1" applyBorder="1" applyAlignment="1" applyProtection="1" quotePrefix="1">
      <alignment vertical="center"/>
      <protection/>
    </xf>
    <xf numFmtId="0" fontId="3" fillId="0" borderId="12" xfId="0" applyFont="1" applyBorder="1" applyAlignment="1" applyProtection="1">
      <alignment horizontal="centerContinuous" vertical="center"/>
      <protection/>
    </xf>
    <xf numFmtId="0" fontId="3" fillId="0" borderId="12" xfId="0" applyFont="1" applyBorder="1" applyAlignment="1">
      <alignment/>
    </xf>
    <xf numFmtId="165" fontId="6" fillId="0" borderId="13" xfId="0" applyNumberFormat="1" applyFont="1" applyBorder="1" applyAlignment="1" applyProtection="1" quotePrefix="1">
      <alignment vertical="center"/>
      <protection/>
    </xf>
    <xf numFmtId="165" fontId="6" fillId="0" borderId="14" xfId="0" applyNumberFormat="1" applyFont="1" applyBorder="1" applyAlignment="1" applyProtection="1" quotePrefix="1">
      <alignment vertical="center"/>
      <protection/>
    </xf>
    <xf numFmtId="3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Border="1" applyAlignment="1" applyProtection="1" quotePrefix="1">
      <alignment vertical="center"/>
      <protection/>
    </xf>
    <xf numFmtId="0" fontId="3" fillId="0" borderId="10" xfId="0" applyFont="1" applyBorder="1" applyAlignment="1" applyProtection="1" quotePrefix="1">
      <alignment horizontal="left" vertical="center" indent="1"/>
      <protection/>
    </xf>
    <xf numFmtId="0" fontId="3" fillId="0" borderId="10" xfId="0" applyFont="1" applyBorder="1" applyAlignment="1">
      <alignment horizontal="left" indent="1"/>
    </xf>
    <xf numFmtId="0" fontId="3" fillId="0" borderId="10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 indent="3"/>
    </xf>
    <xf numFmtId="0" fontId="3" fillId="0" borderId="12" xfId="0" applyFont="1" applyBorder="1" applyAlignment="1">
      <alignment horizontal="left" indent="1"/>
    </xf>
    <xf numFmtId="3" fontId="3" fillId="0" borderId="13" xfId="0" applyNumberFormat="1" applyFont="1" applyBorder="1" applyAlignment="1" applyProtection="1">
      <alignment horizontal="left" vertical="center"/>
      <protection/>
    </xf>
    <xf numFmtId="3" fontId="3" fillId="0" borderId="10" xfId="43" applyNumberFormat="1" applyFont="1" applyBorder="1" applyAlignment="1">
      <alignment horizontal="right" vertical="center"/>
    </xf>
    <xf numFmtId="0" fontId="3" fillId="0" borderId="0" xfId="0" applyFont="1" applyAlignment="1">
      <alignment horizontal="left" indent="1"/>
    </xf>
    <xf numFmtId="0" fontId="6" fillId="0" borderId="16" xfId="0" applyFont="1" applyBorder="1" applyAlignment="1" applyProtection="1" quotePrefix="1">
      <alignment vertical="center"/>
      <protection/>
    </xf>
    <xf numFmtId="3" fontId="3" fillId="0" borderId="0" xfId="0" applyNumberFormat="1" applyFont="1" applyBorder="1" applyAlignment="1" applyProtection="1" quotePrefix="1">
      <alignment horizontal="right" vertical="center"/>
      <protection/>
    </xf>
    <xf numFmtId="0" fontId="3" fillId="0" borderId="13" xfId="0" applyFont="1" applyBorder="1" applyAlignment="1" applyProtection="1">
      <alignment horizontal="centerContinuous"/>
      <protection/>
    </xf>
    <xf numFmtId="0" fontId="3" fillId="0" borderId="16" xfId="0" applyFont="1" applyBorder="1" applyAlignment="1" applyProtection="1">
      <alignment horizontal="center" vertical="center"/>
      <protection/>
    </xf>
    <xf numFmtId="3" fontId="3" fillId="0" borderId="16" xfId="0" applyNumberFormat="1" applyFont="1" applyFill="1" applyBorder="1" applyAlignment="1" applyProtection="1">
      <alignment horizontal="right" vertical="center"/>
      <protection/>
    </xf>
    <xf numFmtId="3" fontId="3" fillId="0" borderId="14" xfId="0" applyNumberFormat="1" applyFont="1" applyFill="1" applyBorder="1" applyAlignment="1" applyProtection="1">
      <alignment horizontal="right" vertical="center"/>
      <protection/>
    </xf>
    <xf numFmtId="3" fontId="3" fillId="0" borderId="13" xfId="0" applyNumberFormat="1" applyFont="1" applyFill="1" applyBorder="1" applyAlignment="1" applyProtection="1">
      <alignment horizontal="right" vertical="center"/>
      <protection/>
    </xf>
    <xf numFmtId="3" fontId="7" fillId="0" borderId="14" xfId="0" applyNumberFormat="1" applyFont="1" applyBorder="1" applyAlignment="1">
      <alignment/>
    </xf>
    <xf numFmtId="0" fontId="3" fillId="0" borderId="16" xfId="0" applyFont="1" applyBorder="1" applyAlignment="1" applyProtection="1" quotePrefix="1">
      <alignment horizontal="left" vertical="center"/>
      <protection/>
    </xf>
    <xf numFmtId="0" fontId="3" fillId="0" borderId="0" xfId="0" applyFont="1" applyBorder="1" applyAlignment="1">
      <alignment horizontal="center" vertical="center"/>
    </xf>
    <xf numFmtId="3" fontId="3" fillId="0" borderId="0" xfId="42" applyNumberFormat="1" applyFont="1" applyFill="1" applyBorder="1" applyAlignment="1">
      <alignment vertical="center"/>
    </xf>
    <xf numFmtId="1" fontId="3" fillId="0" borderId="0" xfId="43" applyNumberFormat="1" applyFont="1" applyBorder="1" applyAlignment="1" quotePrefix="1">
      <alignment horizontal="right" vertical="center"/>
    </xf>
    <xf numFmtId="3" fontId="3" fillId="0" borderId="0" xfId="42" applyNumberFormat="1" applyFont="1" applyFill="1" applyBorder="1" applyAlignment="1" quotePrefix="1">
      <alignment horizontal="right" vertical="center"/>
    </xf>
    <xf numFmtId="38" fontId="3" fillId="0" borderId="0" xfId="0" applyNumberFormat="1" applyFont="1" applyFill="1" applyBorder="1" applyAlignment="1" applyProtection="1">
      <alignment horizontal="right" vertical="justify"/>
      <protection locked="0"/>
    </xf>
    <xf numFmtId="0" fontId="6" fillId="0" borderId="0" xfId="0" applyNumberFormat="1" applyFont="1" applyFill="1" applyBorder="1" applyAlignment="1" applyProtection="1" quotePrefix="1">
      <alignment horizontal="left" vertical="center"/>
      <protection locked="0"/>
    </xf>
    <xf numFmtId="3" fontId="3" fillId="0" borderId="18" xfId="42" applyNumberFormat="1" applyFont="1" applyBorder="1" applyAlignment="1">
      <alignment vertical="center"/>
    </xf>
    <xf numFmtId="0" fontId="6" fillId="0" borderId="18" xfId="0" applyFont="1" applyBorder="1" applyAlignment="1" quotePrefix="1">
      <alignment vertical="center"/>
    </xf>
    <xf numFmtId="164" fontId="3" fillId="0" borderId="10" xfId="0" applyNumberFormat="1" applyFont="1" applyBorder="1" applyAlignment="1">
      <alignment vertical="center"/>
    </xf>
    <xf numFmtId="3" fontId="6" fillId="0" borderId="0" xfId="0" applyNumberFormat="1" applyFont="1" applyFill="1" applyBorder="1" applyAlignment="1" applyProtection="1">
      <alignment horizontal="left"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11" xfId="0" applyFont="1" applyBorder="1" applyAlignment="1">
      <alignment horizontal="left" indent="4"/>
    </xf>
    <xf numFmtId="0" fontId="3" fillId="0" borderId="11" xfId="0" applyFont="1" applyBorder="1" applyAlignment="1">
      <alignment horizontal="left" vertical="center" indent="5"/>
    </xf>
    <xf numFmtId="164" fontId="3" fillId="0" borderId="0" xfId="0" applyNumberFormat="1" applyFont="1" applyBorder="1" applyAlignment="1" quotePrefix="1">
      <alignment horizontal="right" vertical="center"/>
    </xf>
    <xf numFmtId="3" fontId="3" fillId="0" borderId="0" xfId="42" applyNumberFormat="1" applyFont="1" applyFill="1" applyBorder="1" applyAlignment="1">
      <alignment horizontal="right" vertical="center"/>
    </xf>
    <xf numFmtId="3" fontId="3" fillId="0" borderId="17" xfId="0" applyNumberFormat="1" applyFont="1" applyBorder="1" applyAlignment="1" applyProtection="1">
      <alignment horizontal="right" vertical="center"/>
      <protection locked="0"/>
    </xf>
    <xf numFmtId="0" fontId="6" fillId="0" borderId="17" xfId="0" applyFont="1" applyBorder="1" applyAlignment="1" applyProtection="1" quotePrefix="1">
      <alignment vertical="center"/>
      <protection locked="0"/>
    </xf>
    <xf numFmtId="3" fontId="3" fillId="0" borderId="17" xfId="42" applyNumberFormat="1" applyFont="1" applyBorder="1" applyAlignment="1" quotePrefix="1">
      <alignment horizontal="right" vertical="center"/>
    </xf>
    <xf numFmtId="3" fontId="3" fillId="0" borderId="17" xfId="42" applyNumberFormat="1" applyFont="1" applyBorder="1" applyAlignment="1">
      <alignment horizontal="right" vertical="center"/>
    </xf>
    <xf numFmtId="3" fontId="6" fillId="0" borderId="0" xfId="0" applyNumberFormat="1" applyFont="1" applyBorder="1" applyAlignment="1" quotePrefix="1">
      <alignment vertical="center"/>
    </xf>
    <xf numFmtId="3" fontId="6" fillId="0" borderId="0" xfId="0" applyNumberFormat="1" applyFont="1" applyAlignment="1" quotePrefix="1">
      <alignment horizontal="left" vertical="center"/>
    </xf>
    <xf numFmtId="3" fontId="6" fillId="0" borderId="0" xfId="0" applyNumberFormat="1" applyFont="1" applyAlignment="1">
      <alignment horizontal="left" vertical="center"/>
    </xf>
    <xf numFmtId="3" fontId="6" fillId="0" borderId="10" xfId="0" applyNumberFormat="1" applyFont="1" applyBorder="1" applyAlignment="1" quotePrefix="1">
      <alignment horizontal="left" vertical="center"/>
    </xf>
    <xf numFmtId="3" fontId="6" fillId="0" borderId="10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13" xfId="0" applyNumberFormat="1" applyFont="1" applyBorder="1" applyAlignment="1" applyProtection="1" quotePrefix="1">
      <alignment horizontal="right" vertical="center"/>
      <protection locked="0"/>
    </xf>
    <xf numFmtId="0" fontId="3" fillId="0" borderId="10" xfId="0" applyFont="1" applyBorder="1" applyAlignment="1" quotePrefix="1">
      <alignment horizontal="left" indent="1"/>
    </xf>
    <xf numFmtId="3" fontId="3" fillId="0" borderId="17" xfId="0" applyNumberFormat="1" applyFont="1" applyFill="1" applyBorder="1" applyAlignment="1" applyProtection="1">
      <alignment vertical="center"/>
      <protection locked="0"/>
    </xf>
    <xf numFmtId="0" fontId="6" fillId="0" borderId="17" xfId="0" applyFont="1" applyFill="1" applyBorder="1" applyAlignment="1" quotePrefix="1">
      <alignment vertical="center"/>
    </xf>
    <xf numFmtId="0" fontId="3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left" indent="1"/>
      <protection/>
    </xf>
    <xf numFmtId="0" fontId="3" fillId="0" borderId="11" xfId="0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 vertical="center"/>
      <protection/>
    </xf>
    <xf numFmtId="165" fontId="6" fillId="0" borderId="0" xfId="0" applyNumberFormat="1" applyFont="1" applyBorder="1" applyAlignment="1" applyProtection="1">
      <alignment vertical="center"/>
      <protection/>
    </xf>
    <xf numFmtId="0" fontId="7" fillId="0" borderId="16" xfId="0" applyFont="1" applyBorder="1" applyAlignment="1">
      <alignment horizontal="left" indent="1"/>
    </xf>
    <xf numFmtId="0" fontId="7" fillId="0" borderId="13" xfId="0" applyFont="1" applyBorder="1" applyAlignment="1">
      <alignment horizontal="left" indent="2"/>
    </xf>
    <xf numFmtId="0" fontId="7" fillId="0" borderId="14" xfId="0" applyFont="1" applyBorder="1" applyAlignment="1">
      <alignment horizontal="left" indent="1"/>
    </xf>
    <xf numFmtId="0" fontId="7" fillId="0" borderId="0" xfId="0" applyFont="1" applyAlignment="1">
      <alignment horizontal="left" indent="2"/>
    </xf>
    <xf numFmtId="0" fontId="7" fillId="0" borderId="16" xfId="0" applyFont="1" applyBorder="1" applyAlignment="1">
      <alignment horizontal="left" indent="2"/>
    </xf>
    <xf numFmtId="0" fontId="7" fillId="0" borderId="0" xfId="0" applyFont="1" applyAlignment="1">
      <alignment horizontal="left" indent="1"/>
    </xf>
    <xf numFmtId="0" fontId="7" fillId="0" borderId="10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7" fillId="0" borderId="12" xfId="0" applyFont="1" applyBorder="1" applyAlignment="1">
      <alignment horizontal="left" indent="2"/>
    </xf>
    <xf numFmtId="166" fontId="3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/>
    </xf>
    <xf numFmtId="49" fontId="6" fillId="0" borderId="12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/>
      <protection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1057275</xdr:colOff>
      <xdr:row>3</xdr:row>
      <xdr:rowOff>123825</xdr:rowOff>
    </xdr:to>
    <xdr:pic>
      <xdr:nvPicPr>
        <xdr:cNvPr id="1" name="Picture 2" descr="USG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A5" sqref="A5"/>
    </sheetView>
  </sheetViews>
  <sheetFormatPr defaultColWidth="9.140625" defaultRowHeight="12"/>
  <cols>
    <col min="2" max="2" width="20.8515625" style="0" customWidth="1"/>
  </cols>
  <sheetData>
    <row r="1" spans="1:12" ht="1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1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2.75">
      <c r="A6" s="326" t="s">
        <v>918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2"/>
    </row>
    <row r="7" spans="1:12" ht="12.75">
      <c r="A7" s="327" t="s">
        <v>1697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2"/>
    </row>
    <row r="8" spans="1:12" ht="12.7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2.75">
      <c r="A9" s="328" t="s">
        <v>1700</v>
      </c>
      <c r="B9" s="328"/>
      <c r="C9" s="328"/>
      <c r="D9" s="328"/>
      <c r="E9" s="328"/>
      <c r="F9" s="328"/>
      <c r="G9" s="328"/>
      <c r="H9" s="328"/>
      <c r="I9" s="328"/>
      <c r="J9" s="4"/>
      <c r="K9" s="4"/>
      <c r="L9" s="4"/>
    </row>
    <row r="10" spans="1:12" ht="12.75">
      <c r="A10" s="328" t="s">
        <v>1701</v>
      </c>
      <c r="B10" s="328"/>
      <c r="C10" s="328"/>
      <c r="D10" s="328"/>
      <c r="E10" s="328"/>
      <c r="F10" s="328"/>
      <c r="G10" s="328"/>
      <c r="H10" s="328"/>
      <c r="I10" s="328"/>
      <c r="J10" s="4"/>
      <c r="K10" s="4"/>
      <c r="L10" s="4"/>
    </row>
    <row r="11" spans="1:12" ht="12.75">
      <c r="A11" s="328" t="s">
        <v>1702</v>
      </c>
      <c r="B11" s="328"/>
      <c r="C11" s="328"/>
      <c r="D11" s="328"/>
      <c r="E11" s="328"/>
      <c r="F11" s="328"/>
      <c r="G11" s="328"/>
      <c r="H11" s="328"/>
      <c r="I11" s="328"/>
      <c r="J11" s="4"/>
      <c r="K11" s="4"/>
      <c r="L11" s="4"/>
    </row>
    <row r="12" spans="1:12" ht="12.75">
      <c r="A12" s="328" t="s">
        <v>1915</v>
      </c>
      <c r="B12" s="328"/>
      <c r="C12" s="328"/>
      <c r="D12" s="328"/>
      <c r="E12" s="328"/>
      <c r="F12" s="328"/>
      <c r="G12" s="328"/>
      <c r="H12" s="328"/>
      <c r="I12" s="328"/>
      <c r="J12" s="4"/>
      <c r="K12" s="4"/>
      <c r="L12" s="4"/>
    </row>
    <row r="13" spans="1:12" ht="12.75">
      <c r="A13" s="3"/>
      <c r="B13" s="3"/>
      <c r="C13" s="3"/>
      <c r="D13" s="3"/>
      <c r="E13" s="3"/>
      <c r="F13" s="3"/>
      <c r="G13" s="4"/>
      <c r="H13" s="4"/>
      <c r="I13" s="4"/>
      <c r="J13" s="4"/>
      <c r="K13" s="4"/>
      <c r="L13" s="4"/>
    </row>
    <row r="14" spans="1:12" ht="12.75">
      <c r="A14" s="326" t="s">
        <v>1703</v>
      </c>
      <c r="B14" s="326"/>
      <c r="C14" s="326"/>
      <c r="D14" s="326"/>
      <c r="E14" s="326"/>
      <c r="F14" s="326"/>
      <c r="G14" s="326"/>
      <c r="H14" s="326"/>
      <c r="I14" s="326"/>
      <c r="J14" s="4"/>
      <c r="K14" s="4"/>
      <c r="L14" s="4"/>
    </row>
    <row r="15" spans="1:12" ht="12.75">
      <c r="A15" s="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2.75">
      <c r="A16" s="2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2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2.75">
      <c r="A18" s="2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2.75">
      <c r="A19" s="2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2.75">
      <c r="A20" s="2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2.75">
      <c r="A21" s="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2.75">
      <c r="A22" s="326" t="s">
        <v>1698</v>
      </c>
      <c r="B22" s="326"/>
      <c r="C22" s="326"/>
      <c r="D22" s="326"/>
      <c r="E22" s="326"/>
      <c r="F22" s="326"/>
      <c r="G22" s="326"/>
      <c r="H22" s="326"/>
      <c r="I22" s="326"/>
      <c r="J22" s="326"/>
      <c r="K22" s="4"/>
      <c r="L22" s="4"/>
    </row>
    <row r="23" spans="1:12" ht="12.75">
      <c r="A23" s="2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2.75">
      <c r="A24" s="3" t="s">
        <v>1699</v>
      </c>
      <c r="B24" s="325">
        <v>40542</v>
      </c>
      <c r="C24" s="4"/>
      <c r="D24" s="4"/>
      <c r="E24" s="4"/>
      <c r="F24" s="4"/>
      <c r="G24" s="4"/>
      <c r="H24" s="4"/>
      <c r="I24" s="4"/>
      <c r="J24" s="4"/>
      <c r="K24" s="4"/>
      <c r="L24" s="4"/>
    </row>
  </sheetData>
  <sheetProtection/>
  <mergeCells count="8">
    <mergeCell ref="A6:K6"/>
    <mergeCell ref="A7:K7"/>
    <mergeCell ref="A14:I14"/>
    <mergeCell ref="A22:J22"/>
    <mergeCell ref="A9:I9"/>
    <mergeCell ref="A10:I10"/>
    <mergeCell ref="A11:I11"/>
    <mergeCell ref="A12:I12"/>
  </mergeCells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Document" dvAspect="DVASPECT_ICON" shapeId="12671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34">
      <selection activeCell="A55" sqref="A1:J55"/>
    </sheetView>
  </sheetViews>
  <sheetFormatPr defaultColWidth="9.140625" defaultRowHeight="12"/>
  <cols>
    <col min="1" max="1" width="3.140625" style="0" customWidth="1"/>
    <col min="2" max="2" width="24.140625" style="0" customWidth="1"/>
    <col min="3" max="3" width="8.7109375" style="0" customWidth="1"/>
    <col min="4" max="4" width="1.8515625" style="0" customWidth="1"/>
    <col min="5" max="5" width="45.8515625" style="0" customWidth="1"/>
    <col min="6" max="6" width="1.8515625" style="0" customWidth="1"/>
    <col min="7" max="7" width="28.140625" style="0" customWidth="1"/>
    <col min="8" max="8" width="1.8515625" style="0" customWidth="1"/>
    <col min="9" max="9" width="12.421875" style="0" customWidth="1"/>
    <col min="10" max="10" width="2.00390625" style="0" customWidth="1"/>
  </cols>
  <sheetData>
    <row r="1" spans="1:10" ht="11.25" customHeight="1">
      <c r="A1" s="337" t="s">
        <v>1928</v>
      </c>
      <c r="B1" s="337"/>
      <c r="C1" s="337"/>
      <c r="D1" s="337"/>
      <c r="E1" s="337"/>
      <c r="F1" s="337"/>
      <c r="G1" s="337"/>
      <c r="H1" s="337"/>
      <c r="I1" s="337"/>
      <c r="J1" s="337"/>
    </row>
    <row r="2" spans="1:10" ht="11.25" customHeight="1">
      <c r="A2" s="337" t="s">
        <v>796</v>
      </c>
      <c r="B2" s="337"/>
      <c r="C2" s="337"/>
      <c r="D2" s="337"/>
      <c r="E2" s="337"/>
      <c r="F2" s="337"/>
      <c r="G2" s="337"/>
      <c r="H2" s="337"/>
      <c r="I2" s="337"/>
      <c r="J2" s="337"/>
    </row>
    <row r="3" spans="1:10" ht="11.25" customHeight="1">
      <c r="A3" s="337"/>
      <c r="B3" s="337"/>
      <c r="C3" s="337"/>
      <c r="D3" s="337"/>
      <c r="E3" s="337"/>
      <c r="F3" s="337"/>
      <c r="G3" s="337"/>
      <c r="H3" s="337"/>
      <c r="I3" s="337"/>
      <c r="J3" s="337"/>
    </row>
    <row r="4" spans="1:10" ht="11.25" customHeight="1">
      <c r="A4" s="337" t="s">
        <v>1521</v>
      </c>
      <c r="B4" s="337"/>
      <c r="C4" s="337"/>
      <c r="D4" s="337"/>
      <c r="E4" s="337"/>
      <c r="F4" s="337"/>
      <c r="G4" s="337"/>
      <c r="H4" s="337"/>
      <c r="I4" s="337"/>
      <c r="J4" s="337"/>
    </row>
    <row r="5" spans="1:10" ht="11.25" customHeight="1">
      <c r="A5" s="338"/>
      <c r="B5" s="338"/>
      <c r="C5" s="338"/>
      <c r="D5" s="338"/>
      <c r="E5" s="338"/>
      <c r="F5" s="338"/>
      <c r="G5" s="338"/>
      <c r="H5" s="338"/>
      <c r="I5" s="338"/>
      <c r="J5" s="338"/>
    </row>
    <row r="6" spans="1:10" ht="11.25" customHeight="1">
      <c r="A6" s="351"/>
      <c r="B6" s="351"/>
      <c r="C6" s="351"/>
      <c r="D6" s="351"/>
      <c r="E6" s="75"/>
      <c r="F6" s="74"/>
      <c r="G6" s="75"/>
      <c r="H6" s="74"/>
      <c r="I6" s="77" t="s">
        <v>1929</v>
      </c>
      <c r="J6" s="74"/>
    </row>
    <row r="7" spans="1:10" ht="11.25" customHeight="1">
      <c r="A7" s="78" t="s">
        <v>1579</v>
      </c>
      <c r="B7" s="78"/>
      <c r="C7" s="78"/>
      <c r="D7" s="78"/>
      <c r="E7" s="73" t="s">
        <v>1677</v>
      </c>
      <c r="F7" s="79"/>
      <c r="G7" s="73" t="s">
        <v>1678</v>
      </c>
      <c r="H7" s="73"/>
      <c r="I7" s="126" t="s">
        <v>1855</v>
      </c>
      <c r="J7" s="79"/>
    </row>
    <row r="8" spans="1:10" ht="11.25" customHeight="1">
      <c r="A8" s="102" t="s">
        <v>1930</v>
      </c>
      <c r="B8" s="102"/>
      <c r="C8" s="102"/>
      <c r="D8" s="93"/>
      <c r="E8" s="97" t="s">
        <v>1812</v>
      </c>
      <c r="F8" s="74"/>
      <c r="G8" s="97" t="s">
        <v>1931</v>
      </c>
      <c r="H8" s="74"/>
      <c r="I8" s="89">
        <v>2000</v>
      </c>
      <c r="J8" s="91" t="s">
        <v>1688</v>
      </c>
    </row>
    <row r="9" spans="1:10" ht="11.25" customHeight="1">
      <c r="A9" s="74" t="s">
        <v>1932</v>
      </c>
      <c r="B9" s="74"/>
      <c r="C9" s="74"/>
      <c r="D9" s="74"/>
      <c r="E9" s="90" t="s">
        <v>1933</v>
      </c>
      <c r="F9" s="74"/>
      <c r="G9" s="90" t="s">
        <v>1934</v>
      </c>
      <c r="H9" s="74"/>
      <c r="I9" s="89"/>
      <c r="J9" s="91"/>
    </row>
    <row r="10" spans="1:10" ht="11.25" customHeight="1">
      <c r="A10" s="81"/>
      <c r="B10" s="81"/>
      <c r="C10" s="81"/>
      <c r="D10" s="81"/>
      <c r="E10" s="95" t="s">
        <v>1935</v>
      </c>
      <c r="F10" s="81"/>
      <c r="G10" s="95" t="s">
        <v>1936</v>
      </c>
      <c r="H10" s="81"/>
      <c r="I10" s="82"/>
      <c r="J10" s="81"/>
    </row>
    <row r="11" spans="1:10" ht="11.25" customHeight="1">
      <c r="A11" s="102" t="s">
        <v>1937</v>
      </c>
      <c r="B11" s="102"/>
      <c r="C11" s="102"/>
      <c r="D11" s="102"/>
      <c r="E11" s="102" t="s">
        <v>1938</v>
      </c>
      <c r="F11" s="102"/>
      <c r="G11" s="102" t="s">
        <v>1939</v>
      </c>
      <c r="H11" s="102"/>
      <c r="I11" s="104" t="s">
        <v>1549</v>
      </c>
      <c r="J11" s="102"/>
    </row>
    <row r="12" spans="1:10" ht="11.25" customHeight="1">
      <c r="A12" s="102" t="s">
        <v>1940</v>
      </c>
      <c r="B12" s="102"/>
      <c r="C12" s="102"/>
      <c r="D12" s="102"/>
      <c r="E12" s="102" t="s">
        <v>1941</v>
      </c>
      <c r="F12" s="102"/>
      <c r="G12" s="102" t="s">
        <v>1942</v>
      </c>
      <c r="H12" s="102"/>
      <c r="I12" s="104" t="s">
        <v>1549</v>
      </c>
      <c r="J12" s="99"/>
    </row>
    <row r="13" spans="1:10" ht="11.25" customHeight="1">
      <c r="A13" s="102" t="s">
        <v>1663</v>
      </c>
      <c r="B13" s="102"/>
      <c r="C13" s="102"/>
      <c r="D13" s="102"/>
      <c r="E13" s="102" t="s">
        <v>1943</v>
      </c>
      <c r="F13" s="102"/>
      <c r="G13" s="102" t="s">
        <v>1944</v>
      </c>
      <c r="H13" s="102"/>
      <c r="I13" s="107">
        <v>70000</v>
      </c>
      <c r="J13" s="102"/>
    </row>
    <row r="14" spans="1:10" ht="11.25" customHeight="1">
      <c r="A14" s="102" t="s">
        <v>1945</v>
      </c>
      <c r="B14" s="102"/>
      <c r="C14" s="102"/>
      <c r="D14" s="102"/>
      <c r="E14" s="102" t="s">
        <v>1549</v>
      </c>
      <c r="F14" s="102"/>
      <c r="G14" s="102" t="s">
        <v>1946</v>
      </c>
      <c r="H14" s="102"/>
      <c r="I14" s="104" t="s">
        <v>1549</v>
      </c>
      <c r="J14" s="102"/>
    </row>
    <row r="15" spans="1:10" ht="11.25" customHeight="1">
      <c r="A15" s="102" t="s">
        <v>1947</v>
      </c>
      <c r="B15" s="102"/>
      <c r="C15" s="102"/>
      <c r="D15" s="102"/>
      <c r="E15" s="102" t="s">
        <v>1549</v>
      </c>
      <c r="F15" s="102"/>
      <c r="G15" s="102" t="s">
        <v>1948</v>
      </c>
      <c r="H15" s="102"/>
      <c r="I15" s="104" t="s">
        <v>1549</v>
      </c>
      <c r="J15" s="102"/>
    </row>
    <row r="16" spans="1:10" ht="11.25" customHeight="1">
      <c r="A16" s="102" t="s">
        <v>1665</v>
      </c>
      <c r="B16" s="102"/>
      <c r="C16" s="102"/>
      <c r="D16" s="81"/>
      <c r="E16" s="81" t="s">
        <v>1949</v>
      </c>
      <c r="F16" s="81"/>
      <c r="G16" s="81" t="s">
        <v>1950</v>
      </c>
      <c r="H16" s="81"/>
      <c r="I16" s="82">
        <v>200000</v>
      </c>
      <c r="J16" s="162" t="s">
        <v>1688</v>
      </c>
    </row>
    <row r="17" spans="1:10" ht="11.25" customHeight="1">
      <c r="A17" s="102" t="s">
        <v>1580</v>
      </c>
      <c r="B17" s="102"/>
      <c r="C17" s="102"/>
      <c r="D17" s="102"/>
      <c r="E17" s="102" t="s">
        <v>1951</v>
      </c>
      <c r="F17" s="102"/>
      <c r="G17" s="102" t="s">
        <v>1952</v>
      </c>
      <c r="H17" s="102"/>
      <c r="I17" s="107">
        <v>1500000</v>
      </c>
      <c r="J17" s="102"/>
    </row>
    <row r="18" spans="1:10" ht="11.25" customHeight="1">
      <c r="A18" s="97" t="s">
        <v>1953</v>
      </c>
      <c r="B18" s="97"/>
      <c r="C18" s="97"/>
      <c r="D18" s="97"/>
      <c r="E18" s="97" t="s">
        <v>1954</v>
      </c>
      <c r="F18" s="97"/>
      <c r="G18" s="97" t="s">
        <v>1955</v>
      </c>
      <c r="H18" s="97"/>
      <c r="I18" s="98">
        <v>300000</v>
      </c>
      <c r="J18" s="163" t="s">
        <v>1688</v>
      </c>
    </row>
    <row r="19" spans="1:10" ht="11.25" customHeight="1">
      <c r="A19" s="79"/>
      <c r="B19" s="79"/>
      <c r="C19" s="79"/>
      <c r="D19" s="79"/>
      <c r="E19" s="96" t="s">
        <v>1801</v>
      </c>
      <c r="F19" s="79"/>
      <c r="G19" s="96" t="s">
        <v>1956</v>
      </c>
      <c r="H19" s="79"/>
      <c r="I19" s="84"/>
      <c r="J19" s="164"/>
    </row>
    <row r="20" spans="1:10" ht="11.25" customHeight="1">
      <c r="A20" s="97" t="s">
        <v>1957</v>
      </c>
      <c r="B20" s="97"/>
      <c r="C20" s="97"/>
      <c r="D20" s="97"/>
      <c r="E20" s="97" t="s">
        <v>1612</v>
      </c>
      <c r="F20" s="97"/>
      <c r="G20" s="97" t="s">
        <v>1958</v>
      </c>
      <c r="H20" s="97"/>
      <c r="I20" s="98">
        <v>12000</v>
      </c>
      <c r="J20" s="97"/>
    </row>
    <row r="21" spans="1:10" ht="11.25" customHeight="1">
      <c r="A21" s="86"/>
      <c r="B21" s="86"/>
      <c r="C21" s="86"/>
      <c r="D21" s="86"/>
      <c r="E21" s="83" t="s">
        <v>1613</v>
      </c>
      <c r="F21" s="86"/>
      <c r="G21" s="86"/>
      <c r="H21" s="86"/>
      <c r="I21" s="113"/>
      <c r="J21" s="86"/>
    </row>
    <row r="22" spans="1:10" ht="11.25" customHeight="1">
      <c r="A22" s="81" t="s">
        <v>1959</v>
      </c>
      <c r="B22" s="81"/>
      <c r="C22" s="81"/>
      <c r="D22" s="81"/>
      <c r="E22" s="81" t="s">
        <v>1960</v>
      </c>
      <c r="F22" s="81"/>
      <c r="G22" s="81" t="s">
        <v>1961</v>
      </c>
      <c r="H22" s="81"/>
      <c r="I22" s="111" t="s">
        <v>1549</v>
      </c>
      <c r="J22" s="81"/>
    </row>
    <row r="23" spans="1:10" ht="11.25" customHeight="1">
      <c r="A23" s="86"/>
      <c r="B23" s="86"/>
      <c r="C23" s="86"/>
      <c r="D23" s="86"/>
      <c r="E23" s="83" t="s">
        <v>1962</v>
      </c>
      <c r="F23" s="86"/>
      <c r="G23" s="86"/>
      <c r="H23" s="86"/>
      <c r="I23" s="113"/>
      <c r="J23" s="86"/>
    </row>
    <row r="24" spans="1:10" ht="11.25" customHeight="1">
      <c r="A24" s="102" t="s">
        <v>1669</v>
      </c>
      <c r="B24" s="102"/>
      <c r="C24" s="102"/>
      <c r="D24" s="102"/>
      <c r="E24" s="102" t="s">
        <v>1963</v>
      </c>
      <c r="F24" s="102"/>
      <c r="G24" s="102" t="s">
        <v>1964</v>
      </c>
      <c r="H24" s="102"/>
      <c r="I24" s="107">
        <v>150000</v>
      </c>
      <c r="J24" s="102"/>
    </row>
    <row r="25" spans="1:10" ht="11.25" customHeight="1">
      <c r="A25" s="79" t="s">
        <v>1653</v>
      </c>
      <c r="B25" s="79"/>
      <c r="C25" s="79"/>
      <c r="D25" s="74"/>
      <c r="E25" s="74"/>
      <c r="F25" s="74"/>
      <c r="G25" s="74"/>
      <c r="H25" s="74"/>
      <c r="I25" s="89"/>
      <c r="J25" s="74"/>
    </row>
    <row r="26" spans="1:10" ht="11.25" customHeight="1">
      <c r="A26" s="97" t="s">
        <v>1965</v>
      </c>
      <c r="B26" s="97"/>
      <c r="C26" s="97"/>
      <c r="D26" s="81"/>
      <c r="E26" s="81" t="s">
        <v>1966</v>
      </c>
      <c r="F26" s="81"/>
      <c r="G26" s="81" t="s">
        <v>1967</v>
      </c>
      <c r="H26" s="81"/>
      <c r="I26" s="82">
        <v>100000</v>
      </c>
      <c r="J26" s="81"/>
    </row>
    <row r="27" spans="1:10" ht="11.25" customHeight="1">
      <c r="A27" s="81"/>
      <c r="B27" s="81"/>
      <c r="C27" s="81"/>
      <c r="D27" s="81"/>
      <c r="E27" s="95" t="s">
        <v>1615</v>
      </c>
      <c r="F27" s="81"/>
      <c r="G27" s="81"/>
      <c r="H27" s="81"/>
      <c r="I27" s="82"/>
      <c r="J27" s="81"/>
    </row>
    <row r="28" spans="1:10" ht="11.25" customHeight="1">
      <c r="A28" s="102" t="s">
        <v>1968</v>
      </c>
      <c r="B28" s="102"/>
      <c r="C28" s="102"/>
      <c r="D28" s="102"/>
      <c r="E28" s="138" t="s">
        <v>1535</v>
      </c>
      <c r="F28" s="102"/>
      <c r="G28" s="138" t="s">
        <v>1535</v>
      </c>
      <c r="H28" s="102"/>
      <c r="I28" s="107">
        <v>250000</v>
      </c>
      <c r="J28" s="102"/>
    </row>
    <row r="29" spans="1:10" ht="11.25" customHeight="1">
      <c r="A29" s="102" t="s">
        <v>1969</v>
      </c>
      <c r="B29" s="102"/>
      <c r="C29" s="102"/>
      <c r="D29" s="102"/>
      <c r="E29" s="95" t="s">
        <v>1535</v>
      </c>
      <c r="F29" s="102"/>
      <c r="G29" s="95" t="s">
        <v>1535</v>
      </c>
      <c r="H29" s="102"/>
      <c r="I29" s="107">
        <v>250000</v>
      </c>
      <c r="J29" s="102"/>
    </row>
    <row r="30" spans="1:10" ht="11.25" customHeight="1">
      <c r="A30" s="97" t="s">
        <v>1970</v>
      </c>
      <c r="B30" s="97"/>
      <c r="C30" s="97"/>
      <c r="D30" s="97"/>
      <c r="E30" s="97" t="s">
        <v>1614</v>
      </c>
      <c r="F30" s="97"/>
      <c r="G30" s="97" t="s">
        <v>1946</v>
      </c>
      <c r="H30" s="97"/>
      <c r="I30" s="98">
        <v>3</v>
      </c>
      <c r="J30" s="97"/>
    </row>
    <row r="31" spans="1:10" ht="11.25" customHeight="1">
      <c r="A31" s="79"/>
      <c r="B31" s="79"/>
      <c r="C31" s="79"/>
      <c r="D31" s="79"/>
      <c r="E31" s="96" t="s">
        <v>1971</v>
      </c>
      <c r="F31" s="79"/>
      <c r="G31" s="79"/>
      <c r="H31" s="79"/>
      <c r="I31" s="84"/>
      <c r="J31" s="79"/>
    </row>
    <row r="32" spans="1:10" ht="11.25" customHeight="1">
      <c r="A32" s="102" t="s">
        <v>1732</v>
      </c>
      <c r="B32" s="102"/>
      <c r="C32" s="101"/>
      <c r="D32" s="102"/>
      <c r="E32" s="102" t="s">
        <v>1733</v>
      </c>
      <c r="F32" s="102"/>
      <c r="G32" s="102" t="s">
        <v>1734</v>
      </c>
      <c r="H32" s="102"/>
      <c r="I32" s="104" t="s">
        <v>1549</v>
      </c>
      <c r="J32" s="102"/>
    </row>
    <row r="33" spans="1:10" ht="11.25" customHeight="1">
      <c r="A33" s="102" t="s">
        <v>1945</v>
      </c>
      <c r="B33" s="102"/>
      <c r="C33" s="102"/>
      <c r="D33" s="102"/>
      <c r="E33" s="102" t="s">
        <v>1972</v>
      </c>
      <c r="F33" s="102"/>
      <c r="G33" s="134" t="s">
        <v>1973</v>
      </c>
      <c r="H33" s="102"/>
      <c r="I33" s="104" t="s">
        <v>1549</v>
      </c>
      <c r="J33" s="102"/>
    </row>
    <row r="34" spans="1:10" ht="11.25" customHeight="1">
      <c r="A34" s="102" t="s">
        <v>1974</v>
      </c>
      <c r="B34" s="102"/>
      <c r="C34" s="102"/>
      <c r="D34" s="74"/>
      <c r="E34" s="97"/>
      <c r="F34" s="97"/>
      <c r="G34" s="97"/>
      <c r="H34" s="74"/>
      <c r="I34" s="89"/>
      <c r="J34" s="74"/>
    </row>
    <row r="35" spans="1:10" ht="11.25" customHeight="1">
      <c r="A35" s="102" t="s">
        <v>1975</v>
      </c>
      <c r="B35" s="102"/>
      <c r="C35" s="102"/>
      <c r="D35" s="81"/>
      <c r="E35" s="79" t="s">
        <v>1549</v>
      </c>
      <c r="F35" s="79"/>
      <c r="G35" s="79" t="s">
        <v>1948</v>
      </c>
      <c r="H35" s="81"/>
      <c r="I35" s="82">
        <v>1200</v>
      </c>
      <c r="J35" s="81"/>
    </row>
    <row r="36" spans="1:10" ht="11.25" customHeight="1">
      <c r="A36" s="102" t="s">
        <v>1976</v>
      </c>
      <c r="B36" s="102"/>
      <c r="C36" s="102"/>
      <c r="D36" s="102"/>
      <c r="E36" s="102" t="s">
        <v>1549</v>
      </c>
      <c r="F36" s="102"/>
      <c r="G36" s="105" t="s">
        <v>1535</v>
      </c>
      <c r="H36" s="102"/>
      <c r="I36" s="107">
        <v>3000</v>
      </c>
      <c r="J36" s="102"/>
    </row>
    <row r="37" spans="1:10" ht="11.25" customHeight="1">
      <c r="A37" s="97" t="s">
        <v>1977</v>
      </c>
      <c r="B37" s="97"/>
      <c r="C37" s="97"/>
      <c r="D37" s="97"/>
      <c r="E37" s="97" t="s">
        <v>1978</v>
      </c>
      <c r="F37" s="97"/>
      <c r="G37" s="127" t="s">
        <v>1979</v>
      </c>
      <c r="H37" s="97"/>
      <c r="I37" s="98">
        <v>400000</v>
      </c>
      <c r="J37" s="97"/>
    </row>
    <row r="38" spans="1:10" ht="11.25" customHeight="1">
      <c r="A38" s="81"/>
      <c r="B38" s="81"/>
      <c r="C38" s="81"/>
      <c r="D38" s="81"/>
      <c r="E38" s="95" t="s">
        <v>1980</v>
      </c>
      <c r="F38" s="81"/>
      <c r="G38" s="95" t="s">
        <v>1981</v>
      </c>
      <c r="H38" s="81"/>
      <c r="I38" s="82"/>
      <c r="J38" s="81"/>
    </row>
    <row r="39" spans="1:10" ht="11.25" customHeight="1">
      <c r="A39" s="102" t="s">
        <v>1982</v>
      </c>
      <c r="B39" s="102"/>
      <c r="C39" s="102"/>
      <c r="D39" s="102"/>
      <c r="E39" s="99" t="s">
        <v>1983</v>
      </c>
      <c r="F39" s="102"/>
      <c r="G39" s="102" t="s">
        <v>1984</v>
      </c>
      <c r="H39" s="102"/>
      <c r="I39" s="104" t="s">
        <v>1549</v>
      </c>
      <c r="J39" s="102"/>
    </row>
    <row r="40" spans="1:10" ht="11.25" customHeight="1">
      <c r="A40" s="79" t="s">
        <v>1588</v>
      </c>
      <c r="B40" s="79"/>
      <c r="C40" s="79"/>
      <c r="D40" s="74"/>
      <c r="E40" s="74"/>
      <c r="F40" s="74"/>
      <c r="G40" s="74"/>
      <c r="H40" s="74"/>
      <c r="I40" s="89"/>
      <c r="J40" s="74"/>
    </row>
    <row r="41" spans="1:10" ht="11.25" customHeight="1">
      <c r="A41" s="97" t="s">
        <v>1985</v>
      </c>
      <c r="B41" s="97"/>
      <c r="C41" s="97"/>
      <c r="D41" s="81"/>
      <c r="E41" s="81" t="s">
        <v>1986</v>
      </c>
      <c r="F41" s="81"/>
      <c r="G41" s="81" t="s">
        <v>1987</v>
      </c>
      <c r="H41" s="81"/>
      <c r="I41" s="82">
        <v>200000</v>
      </c>
      <c r="J41" s="162" t="s">
        <v>1688</v>
      </c>
    </row>
    <row r="42" spans="1:10" ht="11.25" customHeight="1">
      <c r="A42" s="81"/>
      <c r="B42" s="81"/>
      <c r="C42" s="81"/>
      <c r="D42" s="81"/>
      <c r="E42" s="95" t="s">
        <v>1616</v>
      </c>
      <c r="F42" s="81"/>
      <c r="G42" s="95" t="s">
        <v>1988</v>
      </c>
      <c r="H42" s="81"/>
      <c r="I42" s="82"/>
      <c r="J42" s="162"/>
    </row>
    <row r="43" spans="1:10" ht="11.25" customHeight="1">
      <c r="A43" s="81"/>
      <c r="B43" s="81"/>
      <c r="C43" s="81"/>
      <c r="D43" s="81"/>
      <c r="E43" s="95" t="s">
        <v>1989</v>
      </c>
      <c r="F43" s="81"/>
      <c r="G43" s="95" t="s">
        <v>1990</v>
      </c>
      <c r="H43" s="81"/>
      <c r="I43" s="82"/>
      <c r="J43" s="162"/>
    </row>
    <row r="44" spans="1:10" ht="11.25" customHeight="1">
      <c r="A44" s="81"/>
      <c r="B44" s="81"/>
      <c r="C44" s="81"/>
      <c r="D44" s="81"/>
      <c r="E44" s="95" t="s">
        <v>1991</v>
      </c>
      <c r="F44" s="81"/>
      <c r="G44" s="95"/>
      <c r="H44" s="81"/>
      <c r="I44" s="82"/>
      <c r="J44" s="162"/>
    </row>
    <row r="45" spans="1:10" ht="11.25" customHeight="1">
      <c r="A45" s="81"/>
      <c r="B45" s="81"/>
      <c r="C45" s="81"/>
      <c r="D45" s="81"/>
      <c r="E45" s="95" t="s">
        <v>1992</v>
      </c>
      <c r="F45" s="81"/>
      <c r="G45" s="95"/>
      <c r="H45" s="81"/>
      <c r="I45" s="82"/>
      <c r="J45" s="162"/>
    </row>
    <row r="46" spans="1:10" ht="11.25" customHeight="1">
      <c r="A46" s="102" t="s">
        <v>1993</v>
      </c>
      <c r="B46" s="102"/>
      <c r="C46" s="102"/>
      <c r="D46" s="102"/>
      <c r="E46" s="102" t="s">
        <v>1994</v>
      </c>
      <c r="F46" s="102"/>
      <c r="G46" s="102" t="s">
        <v>1995</v>
      </c>
      <c r="H46" s="102"/>
      <c r="I46" s="104" t="s">
        <v>1549</v>
      </c>
      <c r="J46" s="102"/>
    </row>
    <row r="47" spans="1:10" ht="11.25" customHeight="1">
      <c r="A47" s="135" t="s">
        <v>1945</v>
      </c>
      <c r="B47" s="97"/>
      <c r="C47" s="136" t="s">
        <v>1903</v>
      </c>
      <c r="D47" s="97"/>
      <c r="E47" s="97" t="s">
        <v>1997</v>
      </c>
      <c r="F47" s="97"/>
      <c r="G47" s="137" t="s">
        <v>1998</v>
      </c>
      <c r="H47" s="97"/>
      <c r="I47" s="165">
        <v>4000</v>
      </c>
      <c r="J47" s="97"/>
    </row>
    <row r="48" spans="1:10" ht="11.25" customHeight="1">
      <c r="A48" s="96"/>
      <c r="B48" s="79"/>
      <c r="C48" s="85" t="s">
        <v>1478</v>
      </c>
      <c r="D48" s="79"/>
      <c r="E48" s="96" t="s">
        <v>1617</v>
      </c>
      <c r="F48" s="79"/>
      <c r="G48" s="96"/>
      <c r="H48" s="79"/>
      <c r="I48" s="166"/>
      <c r="J48" s="79"/>
    </row>
    <row r="49" spans="1:10" ht="11.25" customHeight="1">
      <c r="A49" s="97" t="s">
        <v>1999</v>
      </c>
      <c r="B49" s="97"/>
      <c r="C49" s="97"/>
      <c r="D49" s="97"/>
      <c r="E49" s="146" t="s">
        <v>1512</v>
      </c>
      <c r="F49" s="97"/>
      <c r="G49" s="97" t="s">
        <v>1984</v>
      </c>
      <c r="H49" s="97"/>
      <c r="I49" s="98">
        <v>1400000</v>
      </c>
      <c r="J49" s="97"/>
    </row>
    <row r="50" spans="1:10" ht="11.25" customHeight="1">
      <c r="A50" s="79"/>
      <c r="B50" s="79"/>
      <c r="C50" s="79"/>
      <c r="D50" s="79"/>
      <c r="E50" s="167" t="s">
        <v>2000</v>
      </c>
      <c r="F50" s="79"/>
      <c r="G50" s="79"/>
      <c r="H50" s="79"/>
      <c r="I50" s="84"/>
      <c r="J50" s="79"/>
    </row>
    <row r="51" spans="1:10" ht="12" customHeight="1">
      <c r="A51" s="341" t="s">
        <v>779</v>
      </c>
      <c r="B51" s="341"/>
      <c r="C51" s="341"/>
      <c r="D51" s="341"/>
      <c r="E51" s="341"/>
      <c r="F51" s="341"/>
      <c r="G51" s="341"/>
      <c r="H51" s="341"/>
      <c r="I51" s="341"/>
      <c r="J51" s="341"/>
    </row>
    <row r="52" spans="1:10" ht="12" customHeight="1">
      <c r="A52" s="339" t="s">
        <v>1861</v>
      </c>
      <c r="B52" s="339"/>
      <c r="C52" s="339"/>
      <c r="D52" s="339"/>
      <c r="E52" s="339"/>
      <c r="F52" s="339"/>
      <c r="G52" s="339"/>
      <c r="H52" s="339"/>
      <c r="I52" s="339"/>
      <c r="J52" s="339"/>
    </row>
    <row r="53" spans="1:10" ht="12" customHeight="1">
      <c r="A53" s="339" t="s">
        <v>1862</v>
      </c>
      <c r="B53" s="339"/>
      <c r="C53" s="339"/>
      <c r="D53" s="339"/>
      <c r="E53" s="339"/>
      <c r="F53" s="339"/>
      <c r="G53" s="339"/>
      <c r="H53" s="339"/>
      <c r="I53" s="339"/>
      <c r="J53" s="339"/>
    </row>
    <row r="54" spans="1:10" ht="12" customHeight="1">
      <c r="A54" s="340" t="s">
        <v>1746</v>
      </c>
      <c r="B54" s="340"/>
      <c r="C54" s="340"/>
      <c r="D54" s="340"/>
      <c r="E54" s="340"/>
      <c r="F54" s="340"/>
      <c r="G54" s="340"/>
      <c r="H54" s="340"/>
      <c r="I54" s="340"/>
      <c r="J54" s="340"/>
    </row>
    <row r="55" spans="1:10" ht="12" customHeight="1">
      <c r="A55" s="339" t="s">
        <v>797</v>
      </c>
      <c r="B55" s="339"/>
      <c r="C55" s="339"/>
      <c r="D55" s="339"/>
      <c r="E55" s="339"/>
      <c r="F55" s="339"/>
      <c r="G55" s="339"/>
      <c r="H55" s="339"/>
      <c r="I55" s="339"/>
      <c r="J55" s="339"/>
    </row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</sheetData>
  <sheetProtection/>
  <mergeCells count="11">
    <mergeCell ref="A53:J53"/>
    <mergeCell ref="A54:J54"/>
    <mergeCell ref="A55:J55"/>
    <mergeCell ref="A5:J5"/>
    <mergeCell ref="A51:J51"/>
    <mergeCell ref="A1:J1"/>
    <mergeCell ref="A2:J2"/>
    <mergeCell ref="A3:J3"/>
    <mergeCell ref="A4:J4"/>
    <mergeCell ref="A6:D6"/>
    <mergeCell ref="A52:J52"/>
  </mergeCells>
  <printOptions/>
  <pageMargins left="0.5" right="0.5" top="0.5" bottom="0.75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88">
      <selection activeCell="A109" sqref="A1:N109"/>
    </sheetView>
  </sheetViews>
  <sheetFormatPr defaultColWidth="9.140625" defaultRowHeight="12"/>
  <cols>
    <col min="1" max="2" width="19.8515625" style="0" customWidth="1"/>
    <col min="3" max="3" width="10.28125" style="0" customWidth="1"/>
    <col min="4" max="4" width="1.8515625" style="0" customWidth="1"/>
    <col min="5" max="5" width="13.28125" style="0" customWidth="1"/>
    <col min="6" max="6" width="2.00390625" style="0" customWidth="1"/>
    <col min="7" max="7" width="13.28125" style="0" customWidth="1"/>
    <col min="8" max="8" width="2.00390625" style="0" customWidth="1"/>
    <col min="9" max="9" width="13.28125" style="0" customWidth="1"/>
    <col min="10" max="10" width="2.00390625" style="0" customWidth="1"/>
    <col min="11" max="11" width="13.28125" style="0" customWidth="1"/>
    <col min="12" max="12" width="2.00390625" style="0" customWidth="1"/>
    <col min="13" max="13" width="13.28125" style="0" customWidth="1"/>
    <col min="14" max="14" width="2.00390625" style="0" customWidth="1"/>
  </cols>
  <sheetData>
    <row r="1" spans="1:14" ht="11.25" customHeight="1">
      <c r="A1" s="331" t="s">
        <v>2001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</row>
    <row r="2" spans="1:14" ht="11.25" customHeight="1">
      <c r="A2" s="331" t="s">
        <v>798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</row>
    <row r="3" spans="1:14" ht="11.25" customHeight="1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</row>
    <row r="4" spans="1:14" ht="11.25" customHeight="1">
      <c r="A4" s="331" t="s">
        <v>1521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</row>
    <row r="5" spans="1:14" ht="11.25" customHeight="1">
      <c r="A5" s="332"/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</row>
    <row r="6" spans="1:14" ht="11.25" customHeight="1">
      <c r="A6" s="336" t="s">
        <v>1579</v>
      </c>
      <c r="B6" s="336"/>
      <c r="C6" s="336"/>
      <c r="D6" s="6"/>
      <c r="E6" s="7" t="s">
        <v>1522</v>
      </c>
      <c r="F6" s="8"/>
      <c r="G6" s="7" t="s">
        <v>1523</v>
      </c>
      <c r="H6" s="8"/>
      <c r="I6" s="7" t="s">
        <v>1524</v>
      </c>
      <c r="J6" s="8"/>
      <c r="K6" s="7" t="s">
        <v>1525</v>
      </c>
      <c r="L6" s="8"/>
      <c r="M6" s="7" t="s">
        <v>1526</v>
      </c>
      <c r="N6" s="8"/>
    </row>
    <row r="7" spans="1:14" ht="11.25" customHeight="1">
      <c r="A7" s="336" t="s">
        <v>1595</v>
      </c>
      <c r="B7" s="336"/>
      <c r="C7" s="336"/>
      <c r="D7" s="11"/>
      <c r="E7" s="12"/>
      <c r="F7" s="13"/>
      <c r="G7" s="12"/>
      <c r="H7" s="13"/>
      <c r="I7" s="12"/>
      <c r="J7" s="13"/>
      <c r="K7" s="12"/>
      <c r="L7" s="13"/>
      <c r="M7" s="12"/>
      <c r="N7" s="13"/>
    </row>
    <row r="8" spans="1:14" ht="11.25" customHeight="1">
      <c r="A8" s="9" t="s">
        <v>2002</v>
      </c>
      <c r="B8" s="10"/>
      <c r="C8" s="168"/>
      <c r="D8" s="11"/>
      <c r="E8" s="12"/>
      <c r="F8" s="13"/>
      <c r="G8" s="12"/>
      <c r="H8" s="13"/>
      <c r="I8" s="12"/>
      <c r="J8" s="13"/>
      <c r="K8" s="12"/>
      <c r="L8" s="13"/>
      <c r="M8" s="12"/>
      <c r="N8" s="13"/>
    </row>
    <row r="9" spans="1:14" ht="11.25" customHeight="1">
      <c r="A9" s="15" t="s">
        <v>1748</v>
      </c>
      <c r="B9" s="10"/>
      <c r="C9" s="169" t="s">
        <v>1537</v>
      </c>
      <c r="D9" s="11"/>
      <c r="E9" s="12">
        <v>1468</v>
      </c>
      <c r="F9" s="13"/>
      <c r="G9" s="12">
        <v>1505</v>
      </c>
      <c r="H9" s="13"/>
      <c r="I9" s="12">
        <v>1515</v>
      </c>
      <c r="J9" s="14"/>
      <c r="K9" s="12">
        <v>1556</v>
      </c>
      <c r="L9" s="13"/>
      <c r="M9" s="12">
        <v>1713</v>
      </c>
      <c r="N9" s="13"/>
    </row>
    <row r="10" spans="1:14" ht="11.25" customHeight="1">
      <c r="A10" s="15" t="s">
        <v>1783</v>
      </c>
      <c r="B10" s="10"/>
      <c r="C10" s="168"/>
      <c r="D10" s="11"/>
      <c r="E10" s="12">
        <v>4705400</v>
      </c>
      <c r="F10" s="13" t="s">
        <v>1539</v>
      </c>
      <c r="G10" s="12">
        <v>4815400</v>
      </c>
      <c r="H10" s="14"/>
      <c r="I10" s="12">
        <v>4883800</v>
      </c>
      <c r="J10" s="14" t="s">
        <v>1539</v>
      </c>
      <c r="K10" s="12">
        <v>4942600</v>
      </c>
      <c r="L10" s="14" t="s">
        <v>1539</v>
      </c>
      <c r="M10" s="12">
        <v>5160100</v>
      </c>
      <c r="N10" s="14"/>
    </row>
    <row r="11" spans="1:14" ht="11.25" customHeight="1">
      <c r="A11" s="15" t="s">
        <v>2003</v>
      </c>
      <c r="B11" s="10"/>
      <c r="C11" s="168"/>
      <c r="D11" s="11"/>
      <c r="E11" s="12" t="s">
        <v>1542</v>
      </c>
      <c r="F11" s="13"/>
      <c r="G11" s="12" t="s">
        <v>1542</v>
      </c>
      <c r="H11" s="14"/>
      <c r="I11" s="12" t="s">
        <v>1542</v>
      </c>
      <c r="J11" s="14"/>
      <c r="K11" s="12">
        <v>11233</v>
      </c>
      <c r="L11" s="14"/>
      <c r="M11" s="12">
        <v>105989</v>
      </c>
      <c r="N11" s="14"/>
    </row>
    <row r="12" spans="1:14" ht="12" customHeight="1">
      <c r="A12" s="37" t="s">
        <v>799</v>
      </c>
      <c r="B12" s="10"/>
      <c r="C12" s="168"/>
      <c r="D12" s="11"/>
      <c r="E12" s="12">
        <v>1500</v>
      </c>
      <c r="F12" s="14" t="s">
        <v>1539</v>
      </c>
      <c r="G12" s="12">
        <v>1500</v>
      </c>
      <c r="H12" s="14" t="s">
        <v>1539</v>
      </c>
      <c r="I12" s="12">
        <v>1500</v>
      </c>
      <c r="J12" s="14" t="s">
        <v>1539</v>
      </c>
      <c r="K12" s="12">
        <v>1500</v>
      </c>
      <c r="L12" s="13"/>
      <c r="M12" s="12">
        <v>1500</v>
      </c>
      <c r="N12" s="13"/>
    </row>
    <row r="13" spans="1:14" ht="11.25" customHeight="1">
      <c r="A13" s="9" t="s">
        <v>2004</v>
      </c>
      <c r="B13" s="10"/>
      <c r="C13" s="168"/>
      <c r="D13" s="11"/>
      <c r="E13" s="12" t="s">
        <v>1549</v>
      </c>
      <c r="F13" s="14"/>
      <c r="G13" s="12" t="s">
        <v>1549</v>
      </c>
      <c r="H13" s="14"/>
      <c r="I13" s="12" t="s">
        <v>1549</v>
      </c>
      <c r="J13" s="14"/>
      <c r="K13" s="12" t="s">
        <v>1549</v>
      </c>
      <c r="L13" s="13"/>
      <c r="M13" s="12" t="s">
        <v>1549</v>
      </c>
      <c r="N13" s="13"/>
    </row>
    <row r="14" spans="1:14" ht="12" customHeight="1">
      <c r="A14" s="37" t="s">
        <v>800</v>
      </c>
      <c r="B14" s="10"/>
      <c r="C14" s="168"/>
      <c r="D14" s="11"/>
      <c r="E14" s="12"/>
      <c r="F14" s="13"/>
      <c r="G14" s="12"/>
      <c r="H14" s="13"/>
      <c r="I14" s="12"/>
      <c r="J14" s="13"/>
      <c r="K14" s="12"/>
      <c r="L14" s="13"/>
      <c r="M14" s="12"/>
      <c r="N14" s="13"/>
    </row>
    <row r="15" spans="1:14" ht="11.25" customHeight="1">
      <c r="A15" s="15" t="s">
        <v>2005</v>
      </c>
      <c r="B15" s="10"/>
      <c r="C15" s="168"/>
      <c r="D15" s="11"/>
      <c r="E15" s="12">
        <v>90</v>
      </c>
      <c r="F15" s="14"/>
      <c r="G15" s="12">
        <v>150</v>
      </c>
      <c r="H15" s="14"/>
      <c r="I15" s="12">
        <v>160</v>
      </c>
      <c r="J15" s="14"/>
      <c r="K15" s="12">
        <v>145</v>
      </c>
      <c r="L15" s="13"/>
      <c r="M15" s="12">
        <v>150</v>
      </c>
      <c r="N15" s="13"/>
    </row>
    <row r="16" spans="1:14" ht="11.25" customHeight="1">
      <c r="A16" s="15" t="s">
        <v>2006</v>
      </c>
      <c r="B16" s="10"/>
      <c r="C16" s="168"/>
      <c r="D16" s="11"/>
      <c r="E16" s="12">
        <v>130</v>
      </c>
      <c r="F16" s="13"/>
      <c r="G16" s="12">
        <v>120</v>
      </c>
      <c r="H16" s="13"/>
      <c r="I16" s="12">
        <v>115</v>
      </c>
      <c r="J16" s="13"/>
      <c r="K16" s="12">
        <v>120</v>
      </c>
      <c r="L16" s="13"/>
      <c r="M16" s="12">
        <v>125</v>
      </c>
      <c r="N16" s="13"/>
    </row>
    <row r="17" spans="1:14" ht="11.25" customHeight="1">
      <c r="A17" s="9" t="s">
        <v>2007</v>
      </c>
      <c r="B17" s="10"/>
      <c r="C17" s="168"/>
      <c r="D17" s="11"/>
      <c r="E17" s="12">
        <v>2358</v>
      </c>
      <c r="F17" s="14"/>
      <c r="G17" s="12">
        <v>1624</v>
      </c>
      <c r="H17" s="14"/>
      <c r="I17" s="12">
        <v>2000</v>
      </c>
      <c r="J17" s="14" t="s">
        <v>1533</v>
      </c>
      <c r="K17" s="12">
        <v>2100</v>
      </c>
      <c r="L17" s="14" t="s">
        <v>1533</v>
      </c>
      <c r="M17" s="12">
        <v>2100</v>
      </c>
      <c r="N17" s="14" t="s">
        <v>1533</v>
      </c>
    </row>
    <row r="18" spans="1:14" ht="11.25" customHeight="1">
      <c r="A18" s="9" t="s">
        <v>2008</v>
      </c>
      <c r="B18" s="10"/>
      <c r="C18" s="168"/>
      <c r="D18" s="11"/>
      <c r="E18" s="12">
        <v>3287100</v>
      </c>
      <c r="F18" s="14"/>
      <c r="G18" s="12">
        <v>3581242</v>
      </c>
      <c r="H18" s="14"/>
      <c r="I18" s="12">
        <v>3366078</v>
      </c>
      <c r="J18" s="14"/>
      <c r="K18" s="12">
        <v>3687200</v>
      </c>
      <c r="L18" s="14"/>
      <c r="M18" s="12">
        <v>3629000</v>
      </c>
      <c r="N18" s="14"/>
    </row>
    <row r="19" spans="1:14" ht="11.25" customHeight="1">
      <c r="A19" s="9" t="s">
        <v>1649</v>
      </c>
      <c r="B19" s="10"/>
      <c r="C19" s="168"/>
      <c r="D19" s="11"/>
      <c r="E19" s="12"/>
      <c r="F19" s="13"/>
      <c r="G19" s="12"/>
      <c r="H19" s="13"/>
      <c r="I19" s="12"/>
      <c r="J19" s="13"/>
      <c r="K19" s="12"/>
      <c r="L19" s="13"/>
      <c r="M19" s="12"/>
      <c r="N19" s="13"/>
    </row>
    <row r="20" spans="1:14" ht="11.25" customHeight="1">
      <c r="A20" s="15" t="s">
        <v>1686</v>
      </c>
      <c r="B20" s="10"/>
      <c r="C20" s="168"/>
      <c r="D20" s="11"/>
      <c r="E20" s="12">
        <v>461200</v>
      </c>
      <c r="F20" s="14"/>
      <c r="G20" s="12">
        <v>401700</v>
      </c>
      <c r="H20" s="14"/>
      <c r="I20" s="12">
        <v>434100</v>
      </c>
      <c r="J20" s="14"/>
      <c r="K20" s="12">
        <v>406500</v>
      </c>
      <c r="L20" s="14" t="s">
        <v>1539</v>
      </c>
      <c r="M20" s="12">
        <v>421700</v>
      </c>
      <c r="N20" s="14"/>
    </row>
    <row r="21" spans="1:14" ht="11.25" customHeight="1">
      <c r="A21" s="15" t="s">
        <v>2009</v>
      </c>
      <c r="B21" s="10"/>
      <c r="C21" s="168"/>
      <c r="D21" s="11"/>
      <c r="E21" s="12"/>
      <c r="F21" s="13"/>
      <c r="G21" s="12"/>
      <c r="H21" s="13"/>
      <c r="I21" s="12"/>
      <c r="J21" s="13"/>
      <c r="K21" s="12"/>
      <c r="L21" s="13"/>
      <c r="M21" s="12"/>
      <c r="N21" s="13"/>
    </row>
    <row r="22" spans="1:14" ht="11.25" customHeight="1">
      <c r="A22" s="124" t="s">
        <v>2010</v>
      </c>
      <c r="B22" s="10"/>
      <c r="C22" s="168"/>
      <c r="D22" s="11"/>
      <c r="E22" s="12">
        <v>445200</v>
      </c>
      <c r="F22" s="14"/>
      <c r="G22" s="12">
        <v>404817</v>
      </c>
      <c r="H22" s="14"/>
      <c r="I22" s="12">
        <v>426000</v>
      </c>
      <c r="J22" s="14" t="s">
        <v>1533</v>
      </c>
      <c r="K22" s="12">
        <v>392834</v>
      </c>
      <c r="L22" s="14" t="s">
        <v>1539</v>
      </c>
      <c r="M22" s="12">
        <v>392575</v>
      </c>
      <c r="N22" s="14"/>
    </row>
    <row r="23" spans="1:14" ht="11.25" customHeight="1">
      <c r="A23" s="124" t="s">
        <v>2011</v>
      </c>
      <c r="B23" s="10"/>
      <c r="C23" s="168"/>
      <c r="D23" s="11"/>
      <c r="E23" s="12">
        <v>445268</v>
      </c>
      <c r="F23" s="14"/>
      <c r="G23" s="12">
        <v>418356</v>
      </c>
      <c r="H23" s="14"/>
      <c r="I23" s="12">
        <v>427723</v>
      </c>
      <c r="J23" s="14"/>
      <c r="K23" s="12">
        <v>406091</v>
      </c>
      <c r="L23" s="13"/>
      <c r="M23" s="12">
        <v>398141</v>
      </c>
      <c r="N23" s="13"/>
    </row>
    <row r="24" spans="1:14" ht="12" customHeight="1">
      <c r="A24" s="37" t="s">
        <v>801</v>
      </c>
      <c r="B24" s="10"/>
      <c r="C24" s="168"/>
      <c r="D24" s="11"/>
      <c r="E24" s="12">
        <v>5</v>
      </c>
      <c r="F24" s="13"/>
      <c r="G24" s="12">
        <v>7</v>
      </c>
      <c r="H24" s="13"/>
      <c r="I24" s="12">
        <v>10</v>
      </c>
      <c r="J24" s="13"/>
      <c r="K24" s="12">
        <v>10</v>
      </c>
      <c r="L24" s="13"/>
      <c r="M24" s="12">
        <v>11</v>
      </c>
      <c r="N24" s="13"/>
    </row>
    <row r="25" spans="1:14" ht="11.25" customHeight="1">
      <c r="A25" s="9" t="s">
        <v>2012</v>
      </c>
      <c r="B25" s="10"/>
      <c r="C25" s="168"/>
      <c r="D25" s="170"/>
      <c r="E25" s="38"/>
      <c r="F25" s="13"/>
      <c r="G25" s="38"/>
      <c r="H25" s="13"/>
      <c r="I25" s="38"/>
      <c r="J25" s="13"/>
      <c r="K25" s="38"/>
      <c r="L25" s="13"/>
      <c r="M25" s="38"/>
      <c r="N25" s="13"/>
    </row>
    <row r="26" spans="1:14" ht="11.25" customHeight="1">
      <c r="A26" s="15" t="s">
        <v>2013</v>
      </c>
      <c r="B26" s="6"/>
      <c r="C26" s="169" t="s">
        <v>1561</v>
      </c>
      <c r="D26" s="170"/>
      <c r="E26" s="38">
        <v>19261</v>
      </c>
      <c r="F26" s="14"/>
      <c r="G26" s="38">
        <v>18062</v>
      </c>
      <c r="H26" s="14"/>
      <c r="I26" s="38">
        <v>21805</v>
      </c>
      <c r="J26" s="14"/>
      <c r="K26" s="38">
        <v>22000</v>
      </c>
      <c r="L26" s="14" t="s">
        <v>1533</v>
      </c>
      <c r="M26" s="38">
        <v>22000</v>
      </c>
      <c r="N26" s="14" t="s">
        <v>1533</v>
      </c>
    </row>
    <row r="27" spans="1:14" ht="11.25" customHeight="1">
      <c r="A27" s="15" t="s">
        <v>2006</v>
      </c>
      <c r="B27" s="6"/>
      <c r="C27" s="169" t="s">
        <v>1535</v>
      </c>
      <c r="D27" s="170"/>
      <c r="E27" s="38">
        <v>9576</v>
      </c>
      <c r="F27" s="13"/>
      <c r="G27" s="38">
        <v>9774</v>
      </c>
      <c r="H27" s="14" t="s">
        <v>1539</v>
      </c>
      <c r="I27" s="12">
        <v>9011</v>
      </c>
      <c r="J27" s="14" t="s">
        <v>1539</v>
      </c>
      <c r="K27" s="12">
        <v>8157</v>
      </c>
      <c r="L27" s="14" t="s">
        <v>1539</v>
      </c>
      <c r="M27" s="12">
        <v>8205</v>
      </c>
      <c r="N27" s="13"/>
    </row>
    <row r="28" spans="1:14" ht="11.25" customHeight="1">
      <c r="A28" s="9" t="s">
        <v>2014</v>
      </c>
      <c r="B28" s="6"/>
      <c r="C28" s="169" t="s">
        <v>1535</v>
      </c>
      <c r="D28" s="170"/>
      <c r="E28" s="38">
        <v>450</v>
      </c>
      <c r="F28" s="13"/>
      <c r="G28" s="38">
        <v>450</v>
      </c>
      <c r="H28" s="14"/>
      <c r="I28" s="12">
        <v>450</v>
      </c>
      <c r="J28" s="14"/>
      <c r="K28" s="12">
        <v>450</v>
      </c>
      <c r="L28" s="14"/>
      <c r="M28" s="12">
        <v>450</v>
      </c>
      <c r="N28" s="13"/>
    </row>
    <row r="29" spans="1:14" ht="11.25" customHeight="1">
      <c r="A29" s="9" t="s">
        <v>2015</v>
      </c>
      <c r="B29" s="6"/>
      <c r="C29" s="171"/>
      <c r="D29" s="170"/>
      <c r="E29" s="38"/>
      <c r="F29" s="13"/>
      <c r="G29" s="38"/>
      <c r="H29" s="13"/>
      <c r="I29" s="38"/>
      <c r="J29" s="13"/>
      <c r="K29" s="38"/>
      <c r="L29" s="13"/>
      <c r="M29" s="38"/>
      <c r="N29" s="13"/>
    </row>
    <row r="30" spans="1:14" ht="11.25" customHeight="1">
      <c r="A30" s="15" t="s">
        <v>1750</v>
      </c>
      <c r="B30" s="6"/>
      <c r="C30" s="171"/>
      <c r="D30" s="170"/>
      <c r="E30" s="38"/>
      <c r="F30" s="13"/>
      <c r="G30" s="38"/>
      <c r="H30" s="13"/>
      <c r="I30" s="38"/>
      <c r="J30" s="13"/>
      <c r="K30" s="38"/>
      <c r="L30" s="13"/>
      <c r="M30" s="38"/>
      <c r="N30" s="13"/>
    </row>
    <row r="31" spans="1:14" ht="11.25" customHeight="1">
      <c r="A31" s="124" t="s">
        <v>1751</v>
      </c>
      <c r="B31" s="6"/>
      <c r="C31" s="171"/>
      <c r="D31" s="170"/>
      <c r="E31" s="38">
        <v>20402500</v>
      </c>
      <c r="F31" s="14"/>
      <c r="G31" s="38">
        <v>19471100</v>
      </c>
      <c r="H31" s="14"/>
      <c r="I31" s="38">
        <v>22262600</v>
      </c>
      <c r="J31" s="14"/>
      <c r="K31" s="38">
        <v>23834100</v>
      </c>
      <c r="L31" s="14"/>
      <c r="M31" s="38">
        <v>21486300</v>
      </c>
      <c r="N31" s="14"/>
    </row>
    <row r="32" spans="1:14" ht="11.25" customHeight="1">
      <c r="A32" s="124" t="s">
        <v>2016</v>
      </c>
      <c r="B32" s="6"/>
      <c r="C32" s="171"/>
      <c r="D32" s="170"/>
      <c r="E32" s="38">
        <v>11600000</v>
      </c>
      <c r="F32" s="14"/>
      <c r="G32" s="38">
        <v>11100000</v>
      </c>
      <c r="H32" s="14"/>
      <c r="I32" s="38">
        <v>12700000</v>
      </c>
      <c r="J32" s="14"/>
      <c r="K32" s="38">
        <v>13600000</v>
      </c>
      <c r="L32" s="14"/>
      <c r="M32" s="38">
        <v>13000000</v>
      </c>
      <c r="N32" s="14" t="s">
        <v>1533</v>
      </c>
    </row>
    <row r="33" spans="1:14" ht="11.25" customHeight="1">
      <c r="A33" s="15" t="s">
        <v>2009</v>
      </c>
      <c r="B33" s="6"/>
      <c r="C33" s="171"/>
      <c r="D33" s="170"/>
      <c r="E33" s="38"/>
      <c r="F33" s="13"/>
      <c r="G33" s="38"/>
      <c r="H33" s="13"/>
      <c r="I33" s="38"/>
      <c r="J33" s="13"/>
      <c r="K33" s="38"/>
      <c r="L33" s="13"/>
      <c r="M33" s="38"/>
      <c r="N33" s="13"/>
    </row>
    <row r="34" spans="1:14" ht="11.25" customHeight="1">
      <c r="A34" s="124" t="s">
        <v>2017</v>
      </c>
      <c r="B34" s="6"/>
      <c r="C34" s="171"/>
      <c r="D34" s="170"/>
      <c r="E34" s="172">
        <v>4283142</v>
      </c>
      <c r="F34" s="173"/>
      <c r="G34" s="172">
        <v>3581090</v>
      </c>
      <c r="H34" s="174"/>
      <c r="I34" s="172">
        <v>3400000</v>
      </c>
      <c r="J34" s="173"/>
      <c r="K34" s="172">
        <v>3240000</v>
      </c>
      <c r="L34" s="173"/>
      <c r="M34" s="172">
        <v>2761000</v>
      </c>
      <c r="N34" s="173"/>
    </row>
    <row r="35" spans="1:14" ht="11.25" customHeight="1">
      <c r="A35" s="124" t="s">
        <v>1653</v>
      </c>
      <c r="B35" s="6"/>
      <c r="C35" s="171"/>
      <c r="D35" s="170"/>
      <c r="E35" s="38"/>
      <c r="F35" s="13"/>
      <c r="G35" s="38"/>
      <c r="H35" s="13"/>
      <c r="I35" s="38"/>
      <c r="J35" s="13"/>
      <c r="K35" s="38"/>
      <c r="L35" s="13"/>
      <c r="M35" s="38"/>
      <c r="N35" s="13"/>
    </row>
    <row r="36" spans="1:14" ht="11.25" customHeight="1">
      <c r="A36" s="122" t="s">
        <v>2018</v>
      </c>
      <c r="B36" s="6"/>
      <c r="C36" s="171"/>
      <c r="D36" s="170"/>
      <c r="E36" s="38">
        <v>1080993</v>
      </c>
      <c r="F36" s="14"/>
      <c r="G36" s="38">
        <v>1156168</v>
      </c>
      <c r="H36" s="13"/>
      <c r="I36" s="38">
        <v>1200000</v>
      </c>
      <c r="J36" s="14" t="s">
        <v>1533</v>
      </c>
      <c r="K36" s="175">
        <v>1307536</v>
      </c>
      <c r="L36" s="72" t="s">
        <v>1539</v>
      </c>
      <c r="M36" s="175">
        <v>1220315</v>
      </c>
      <c r="N36" s="14"/>
    </row>
    <row r="37" spans="1:14" ht="11.25" customHeight="1">
      <c r="A37" s="122" t="s">
        <v>2019</v>
      </c>
      <c r="B37" s="6"/>
      <c r="C37" s="171"/>
      <c r="D37" s="170"/>
      <c r="E37" s="38">
        <v>104800</v>
      </c>
      <c r="F37" s="13"/>
      <c r="G37" s="38">
        <v>97870</v>
      </c>
      <c r="H37" s="13"/>
      <c r="I37" s="38">
        <v>100000</v>
      </c>
      <c r="J37" s="14" t="s">
        <v>1533</v>
      </c>
      <c r="K37" s="175">
        <v>145695</v>
      </c>
      <c r="L37" s="72" t="s">
        <v>1539</v>
      </c>
      <c r="M37" s="175">
        <v>133828</v>
      </c>
      <c r="N37" s="14"/>
    </row>
    <row r="38" spans="1:14" ht="12" customHeight="1">
      <c r="A38" s="176" t="s">
        <v>802</v>
      </c>
      <c r="B38" s="6"/>
      <c r="C38" s="171"/>
      <c r="D38" s="170"/>
      <c r="E38" s="38">
        <v>2000</v>
      </c>
      <c r="F38" s="14"/>
      <c r="G38" s="38">
        <v>2100</v>
      </c>
      <c r="H38" s="14"/>
      <c r="I38" s="38">
        <v>2100</v>
      </c>
      <c r="J38" s="14"/>
      <c r="K38" s="175">
        <v>2100</v>
      </c>
      <c r="L38" s="72"/>
      <c r="M38" s="175">
        <v>2100</v>
      </c>
      <c r="N38" s="14"/>
    </row>
    <row r="39" spans="1:14" ht="11.25" customHeight="1">
      <c r="A39" s="122" t="s">
        <v>2020</v>
      </c>
      <c r="B39" s="6"/>
      <c r="C39" s="171"/>
      <c r="D39" s="170"/>
      <c r="E39" s="38">
        <v>103580</v>
      </c>
      <c r="F39" s="14"/>
      <c r="G39" s="38">
        <v>104185</v>
      </c>
      <c r="H39" s="13"/>
      <c r="I39" s="38">
        <v>105000</v>
      </c>
      <c r="J39" s="14" t="s">
        <v>1533</v>
      </c>
      <c r="K39" s="175">
        <v>59886</v>
      </c>
      <c r="L39" s="72" t="s">
        <v>1539</v>
      </c>
      <c r="M39" s="175">
        <v>54964</v>
      </c>
      <c r="N39" s="14"/>
    </row>
    <row r="40" spans="1:14" ht="11.25" customHeight="1">
      <c r="A40" s="122" t="s">
        <v>1921</v>
      </c>
      <c r="B40" s="6"/>
      <c r="C40" s="171"/>
      <c r="D40" s="170"/>
      <c r="E40" s="38">
        <v>155324</v>
      </c>
      <c r="F40" s="14"/>
      <c r="G40" s="38">
        <v>170214</v>
      </c>
      <c r="H40" s="14"/>
      <c r="I40" s="38">
        <v>220000</v>
      </c>
      <c r="J40" s="14" t="s">
        <v>1533</v>
      </c>
      <c r="K40" s="175">
        <v>188445</v>
      </c>
      <c r="L40" s="72" t="s">
        <v>1539</v>
      </c>
      <c r="M40" s="175">
        <v>179939</v>
      </c>
      <c r="N40" s="14"/>
    </row>
    <row r="41" spans="1:14" ht="12" customHeight="1">
      <c r="A41" s="176" t="s">
        <v>1841</v>
      </c>
      <c r="B41" s="6"/>
      <c r="C41" s="171"/>
      <c r="D41" s="170"/>
      <c r="E41" s="39">
        <v>9000</v>
      </c>
      <c r="F41" s="19"/>
      <c r="G41" s="39">
        <v>9000</v>
      </c>
      <c r="H41" s="18"/>
      <c r="I41" s="39">
        <v>9000</v>
      </c>
      <c r="J41" s="19"/>
      <c r="K41" s="159">
        <v>9000</v>
      </c>
      <c r="L41" s="13"/>
      <c r="M41" s="159">
        <v>9000</v>
      </c>
      <c r="N41" s="19"/>
    </row>
    <row r="42" spans="1:14" ht="11.25" customHeight="1">
      <c r="A42" s="123" t="s">
        <v>1922</v>
      </c>
      <c r="B42" s="6"/>
      <c r="C42" s="171"/>
      <c r="D42" s="170"/>
      <c r="E42" s="12">
        <f>SUM(E36:E41)</f>
        <v>1455697</v>
      </c>
      <c r="F42" s="14"/>
      <c r="G42" s="12">
        <f>SUM(G36:G41)</f>
        <v>1539537</v>
      </c>
      <c r="H42" s="13"/>
      <c r="I42" s="12">
        <f>ROUND(SUM(I36:I41),-4)</f>
        <v>1640000</v>
      </c>
      <c r="J42" s="14" t="s">
        <v>1533</v>
      </c>
      <c r="K42" s="158">
        <f>SUM(K36:K41)</f>
        <v>1712662</v>
      </c>
      <c r="L42" s="26" t="s">
        <v>1539</v>
      </c>
      <c r="M42" s="158">
        <f>SUM(M36:M41)</f>
        <v>1600146</v>
      </c>
      <c r="N42" s="14"/>
    </row>
    <row r="43" spans="1:14" ht="11.25" customHeight="1">
      <c r="A43" s="15" t="s">
        <v>1752</v>
      </c>
      <c r="B43" s="6"/>
      <c r="C43" s="171"/>
      <c r="D43" s="170"/>
      <c r="E43" s="38"/>
      <c r="F43" s="13"/>
      <c r="G43" s="38"/>
      <c r="H43" s="13"/>
      <c r="I43" s="38"/>
      <c r="J43" s="13"/>
      <c r="K43" s="38"/>
      <c r="L43" s="13"/>
      <c r="M43" s="38"/>
      <c r="N43" s="13"/>
    </row>
    <row r="44" spans="1:14" ht="11.25" customHeight="1">
      <c r="A44" s="124" t="s">
        <v>1589</v>
      </c>
      <c r="B44" s="6"/>
      <c r="C44" s="171"/>
      <c r="D44" s="170"/>
      <c r="E44" s="38">
        <v>5371698</v>
      </c>
      <c r="F44" s="14"/>
      <c r="G44" s="38">
        <v>4476642</v>
      </c>
      <c r="H44" s="14"/>
      <c r="I44" s="38">
        <v>4244521</v>
      </c>
      <c r="J44" s="14"/>
      <c r="K44" s="38">
        <v>4784105</v>
      </c>
      <c r="L44" s="13"/>
      <c r="M44" s="38">
        <v>4243582</v>
      </c>
      <c r="N44" s="13"/>
    </row>
    <row r="45" spans="1:14" ht="11.25" customHeight="1">
      <c r="A45" s="124" t="s">
        <v>2021</v>
      </c>
      <c r="B45" s="6"/>
      <c r="C45" s="171"/>
      <c r="D45" s="170"/>
      <c r="E45" s="38">
        <v>4039700</v>
      </c>
      <c r="F45" s="13"/>
      <c r="G45" s="38">
        <v>3392000</v>
      </c>
      <c r="H45" s="14"/>
      <c r="I45" s="38">
        <v>3163000</v>
      </c>
      <c r="J45" s="13"/>
      <c r="K45" s="38">
        <v>3437000</v>
      </c>
      <c r="L45" s="13"/>
      <c r="M45" s="38">
        <v>3100000</v>
      </c>
      <c r="N45" s="14" t="s">
        <v>1533</v>
      </c>
    </row>
    <row r="46" spans="1:14" ht="11.25" customHeight="1">
      <c r="A46" s="9" t="s">
        <v>2022</v>
      </c>
      <c r="B46" s="6"/>
      <c r="C46" s="171"/>
      <c r="D46" s="170"/>
      <c r="E46" s="38"/>
      <c r="F46" s="13"/>
      <c r="G46" s="38"/>
      <c r="H46" s="13"/>
      <c r="I46" s="38"/>
      <c r="J46" s="13"/>
      <c r="K46" s="38"/>
      <c r="L46" s="13"/>
      <c r="M46" s="38"/>
      <c r="N46" s="13"/>
    </row>
    <row r="47" spans="1:14" ht="11.25" customHeight="1">
      <c r="A47" s="15" t="s">
        <v>2023</v>
      </c>
      <c r="B47" s="6"/>
      <c r="C47" s="171"/>
      <c r="D47" s="170"/>
      <c r="E47" s="38">
        <v>33000</v>
      </c>
      <c r="F47" s="14"/>
      <c r="G47" s="38">
        <v>31000</v>
      </c>
      <c r="H47" s="14"/>
      <c r="I47" s="38">
        <v>48100</v>
      </c>
      <c r="J47" s="14"/>
      <c r="K47" s="38">
        <v>40200</v>
      </c>
      <c r="L47" s="13"/>
      <c r="M47" s="38">
        <v>38800</v>
      </c>
      <c r="N47" s="13"/>
    </row>
    <row r="48" spans="1:14" ht="11.25" customHeight="1">
      <c r="A48" s="15" t="s">
        <v>2024</v>
      </c>
      <c r="B48" s="6"/>
      <c r="C48" s="171"/>
      <c r="D48" s="170"/>
      <c r="E48" s="38">
        <v>157016</v>
      </c>
      <c r="F48" s="14"/>
      <c r="G48" s="38">
        <v>135446</v>
      </c>
      <c r="H48" s="14"/>
      <c r="I48" s="38">
        <v>115974</v>
      </c>
      <c r="J48" s="14"/>
      <c r="K48" s="38">
        <v>117641</v>
      </c>
      <c r="L48" s="13"/>
      <c r="M48" s="38">
        <v>105766</v>
      </c>
      <c r="N48" s="13"/>
    </row>
    <row r="49" spans="1:14" ht="12" customHeight="1">
      <c r="A49" s="37" t="s">
        <v>803</v>
      </c>
      <c r="B49" s="6"/>
      <c r="C49" s="171"/>
      <c r="D49" s="170"/>
      <c r="E49" s="38">
        <v>18000</v>
      </c>
      <c r="F49" s="13"/>
      <c r="G49" s="38">
        <v>20000</v>
      </c>
      <c r="H49" s="13"/>
      <c r="I49" s="38">
        <v>21000</v>
      </c>
      <c r="J49" s="13"/>
      <c r="K49" s="38">
        <v>21000</v>
      </c>
      <c r="L49" s="13"/>
      <c r="M49" s="38">
        <v>21000</v>
      </c>
      <c r="N49" s="13"/>
    </row>
    <row r="50" spans="1:14" ht="11.25" customHeight="1">
      <c r="A50" s="9" t="s">
        <v>2025</v>
      </c>
      <c r="B50" s="6"/>
      <c r="C50" s="171"/>
      <c r="D50" s="170"/>
      <c r="E50" s="38"/>
      <c r="F50" s="13"/>
      <c r="G50" s="38"/>
      <c r="H50" s="13"/>
      <c r="I50" s="38"/>
      <c r="J50" s="13"/>
      <c r="K50" s="38"/>
      <c r="L50" s="13"/>
      <c r="M50" s="38"/>
      <c r="N50" s="13"/>
    </row>
    <row r="51" spans="1:14" ht="11.25" customHeight="1">
      <c r="A51" s="15" t="s">
        <v>1751</v>
      </c>
      <c r="B51" s="6"/>
      <c r="C51" s="171"/>
      <c r="D51" s="170"/>
      <c r="E51" s="38">
        <v>2318000</v>
      </c>
      <c r="F51" s="13"/>
      <c r="G51" s="38">
        <v>2207700</v>
      </c>
      <c r="H51" s="13"/>
      <c r="I51" s="38">
        <v>2531100</v>
      </c>
      <c r="J51" s="14"/>
      <c r="K51" s="38">
        <v>2482000</v>
      </c>
      <c r="L51" s="13"/>
      <c r="M51" s="159">
        <v>2485000</v>
      </c>
      <c r="N51" s="13"/>
    </row>
    <row r="52" spans="1:14" ht="12" customHeight="1">
      <c r="A52" s="40" t="s">
        <v>788</v>
      </c>
      <c r="B52" s="6"/>
      <c r="C52" s="171"/>
      <c r="D52" s="170"/>
      <c r="E52" s="38">
        <v>570000</v>
      </c>
      <c r="F52" s="14"/>
      <c r="G52" s="38">
        <v>540000</v>
      </c>
      <c r="H52" s="13"/>
      <c r="I52" s="38">
        <v>550000</v>
      </c>
      <c r="J52" s="13"/>
      <c r="K52" s="38">
        <v>600000</v>
      </c>
      <c r="L52" s="13"/>
      <c r="M52" s="159">
        <v>600000</v>
      </c>
      <c r="N52" s="13"/>
    </row>
    <row r="53" spans="1:14" ht="11.25" customHeight="1">
      <c r="A53" s="9" t="s">
        <v>2026</v>
      </c>
      <c r="B53" s="6"/>
      <c r="C53" s="171"/>
      <c r="D53" s="170"/>
      <c r="E53" s="38">
        <v>230</v>
      </c>
      <c r="F53" s="14" t="s">
        <v>1533</v>
      </c>
      <c r="G53" s="38">
        <v>230</v>
      </c>
      <c r="H53" s="13"/>
      <c r="I53" s="38">
        <v>250</v>
      </c>
      <c r="J53" s="13"/>
      <c r="K53" s="38">
        <v>400</v>
      </c>
      <c r="L53" s="13"/>
      <c r="M53" s="38">
        <v>400</v>
      </c>
      <c r="N53" s="14" t="s">
        <v>1533</v>
      </c>
    </row>
    <row r="54" spans="1:14" ht="11.25" customHeight="1">
      <c r="A54" s="9" t="s">
        <v>2027</v>
      </c>
      <c r="B54" s="6"/>
      <c r="C54" s="171"/>
      <c r="D54" s="170"/>
      <c r="E54" s="12" t="s">
        <v>1542</v>
      </c>
      <c r="F54" s="13"/>
      <c r="G54" s="38">
        <v>193</v>
      </c>
      <c r="H54" s="13"/>
      <c r="I54" s="38">
        <v>200</v>
      </c>
      <c r="J54" s="14" t="s">
        <v>1533</v>
      </c>
      <c r="K54" s="38">
        <v>200</v>
      </c>
      <c r="L54" s="14" t="s">
        <v>1533</v>
      </c>
      <c r="M54" s="38">
        <v>500</v>
      </c>
      <c r="N54" s="14" t="s">
        <v>1533</v>
      </c>
    </row>
    <row r="55" spans="1:14" ht="12" customHeight="1">
      <c r="A55" s="37" t="s">
        <v>804</v>
      </c>
      <c r="B55" s="6"/>
      <c r="C55" s="169" t="s">
        <v>1561</v>
      </c>
      <c r="D55" s="170"/>
      <c r="E55" s="12">
        <v>500</v>
      </c>
      <c r="F55" s="13"/>
      <c r="G55" s="38">
        <v>500</v>
      </c>
      <c r="H55" s="13"/>
      <c r="I55" s="38">
        <v>500</v>
      </c>
      <c r="J55" s="14"/>
      <c r="K55" s="38">
        <v>500</v>
      </c>
      <c r="L55" s="14"/>
      <c r="M55" s="38">
        <v>500</v>
      </c>
      <c r="N55" s="14"/>
    </row>
    <row r="56" spans="1:14" ht="12" customHeight="1">
      <c r="A56" s="37" t="s">
        <v>1850</v>
      </c>
      <c r="B56" s="6"/>
      <c r="C56" s="169" t="s">
        <v>1535</v>
      </c>
      <c r="D56" s="170"/>
      <c r="E56" s="38">
        <v>5000</v>
      </c>
      <c r="F56" s="14"/>
      <c r="G56" s="38">
        <v>8000</v>
      </c>
      <c r="H56" s="13"/>
      <c r="I56" s="38">
        <v>8000</v>
      </c>
      <c r="J56" s="13"/>
      <c r="K56" s="38">
        <v>7700</v>
      </c>
      <c r="L56" s="13"/>
      <c r="M56" s="38">
        <v>7700</v>
      </c>
      <c r="N56" s="13"/>
    </row>
    <row r="57" spans="1:14" ht="11.25" customHeight="1">
      <c r="A57" s="9" t="s">
        <v>2028</v>
      </c>
      <c r="B57" s="6"/>
      <c r="C57" s="171"/>
      <c r="D57" s="170"/>
      <c r="E57" s="38">
        <v>88000</v>
      </c>
      <c r="F57" s="13"/>
      <c r="G57" s="38">
        <v>95000</v>
      </c>
      <c r="H57" s="13"/>
      <c r="I57" s="38">
        <v>95000</v>
      </c>
      <c r="J57" s="13"/>
      <c r="K57" s="38">
        <v>95000</v>
      </c>
      <c r="L57" s="13"/>
      <c r="M57" s="38">
        <v>95000</v>
      </c>
      <c r="N57" s="13"/>
    </row>
    <row r="58" spans="1:14" ht="11.25" customHeight="1">
      <c r="A58" s="9" t="s">
        <v>2029</v>
      </c>
      <c r="B58" s="15"/>
      <c r="C58" s="177" t="s">
        <v>1561</v>
      </c>
      <c r="D58" s="170"/>
      <c r="E58" s="38">
        <v>733000</v>
      </c>
      <c r="F58" s="14"/>
      <c r="G58" s="38">
        <v>832000</v>
      </c>
      <c r="H58" s="14"/>
      <c r="I58" s="38">
        <v>830000</v>
      </c>
      <c r="J58" s="14"/>
      <c r="K58" s="38">
        <v>800000</v>
      </c>
      <c r="L58" s="14"/>
      <c r="M58" s="38">
        <v>700000</v>
      </c>
      <c r="N58" s="14" t="s">
        <v>1533</v>
      </c>
    </row>
    <row r="59" spans="1:14" ht="11.25" customHeight="1">
      <c r="A59" s="9" t="s">
        <v>2030</v>
      </c>
      <c r="B59" s="15"/>
      <c r="C59" s="177"/>
      <c r="D59" s="170"/>
      <c r="E59" s="12" t="s">
        <v>1549</v>
      </c>
      <c r="F59" s="14"/>
      <c r="G59" s="12" t="s">
        <v>1549</v>
      </c>
      <c r="H59" s="14"/>
      <c r="I59" s="12" t="s">
        <v>1549</v>
      </c>
      <c r="J59" s="14"/>
      <c r="K59" s="12" t="s">
        <v>1549</v>
      </c>
      <c r="L59" s="14"/>
      <c r="M59" s="12" t="s">
        <v>1549</v>
      </c>
      <c r="N59" s="14"/>
    </row>
    <row r="60" spans="1:14" ht="11.25" customHeight="1">
      <c r="A60" s="9" t="s">
        <v>2031</v>
      </c>
      <c r="B60" s="15"/>
      <c r="C60" s="177"/>
      <c r="D60" s="170"/>
      <c r="E60" s="38">
        <v>14</v>
      </c>
      <c r="F60" s="14"/>
      <c r="G60" s="38">
        <v>5</v>
      </c>
      <c r="H60" s="14"/>
      <c r="I60" s="12" t="s">
        <v>1549</v>
      </c>
      <c r="J60" s="14"/>
      <c r="K60" s="12" t="s">
        <v>1549</v>
      </c>
      <c r="L60" s="14"/>
      <c r="M60" s="12" t="s">
        <v>1549</v>
      </c>
      <c r="N60" s="14"/>
    </row>
    <row r="61" spans="1:14" ht="11.25" customHeight="1">
      <c r="A61" s="9" t="s">
        <v>2032</v>
      </c>
      <c r="B61" s="15"/>
      <c r="C61" s="177"/>
      <c r="D61" s="170"/>
      <c r="E61" s="38"/>
      <c r="F61" s="14"/>
      <c r="G61" s="38"/>
      <c r="H61" s="14"/>
      <c r="I61" s="38"/>
      <c r="J61" s="14"/>
      <c r="K61" s="38"/>
      <c r="L61" s="14"/>
      <c r="M61" s="38"/>
      <c r="N61" s="14"/>
    </row>
    <row r="62" spans="1:14" ht="11.25" customHeight="1">
      <c r="A62" s="15" t="s">
        <v>2033</v>
      </c>
      <c r="B62" s="15"/>
      <c r="C62" s="177"/>
      <c r="D62" s="170"/>
      <c r="E62" s="38">
        <v>11670</v>
      </c>
      <c r="F62" s="14"/>
      <c r="G62" s="38">
        <v>10000</v>
      </c>
      <c r="H62" s="14"/>
      <c r="I62" s="38">
        <v>25000</v>
      </c>
      <c r="J62" s="14"/>
      <c r="K62" s="38">
        <v>25000</v>
      </c>
      <c r="L62" s="14"/>
      <c r="M62" s="38">
        <v>25000</v>
      </c>
      <c r="N62" s="14"/>
    </row>
    <row r="63" spans="1:14" ht="11.25" customHeight="1">
      <c r="A63" s="15" t="s">
        <v>2034</v>
      </c>
      <c r="B63" s="6"/>
      <c r="C63" s="171"/>
      <c r="D63" s="170"/>
      <c r="E63" s="38">
        <v>16500</v>
      </c>
      <c r="F63" s="13"/>
      <c r="G63" s="38">
        <v>19000</v>
      </c>
      <c r="H63" s="13"/>
      <c r="I63" s="38">
        <v>23000</v>
      </c>
      <c r="J63" s="13"/>
      <c r="K63" s="38">
        <v>25400</v>
      </c>
      <c r="L63" s="13"/>
      <c r="M63" s="38">
        <v>26000</v>
      </c>
      <c r="N63" s="13"/>
    </row>
    <row r="64" spans="1:14" ht="12" customHeight="1">
      <c r="A64" s="37" t="s">
        <v>805</v>
      </c>
      <c r="B64" s="6"/>
      <c r="C64" s="171"/>
      <c r="D64" s="170"/>
      <c r="E64" s="38">
        <v>1000</v>
      </c>
      <c r="F64" s="13"/>
      <c r="G64" s="38">
        <v>1000</v>
      </c>
      <c r="H64" s="13"/>
      <c r="I64" s="38">
        <v>1000</v>
      </c>
      <c r="J64" s="13"/>
      <c r="K64" s="38">
        <v>1000</v>
      </c>
      <c r="L64" s="13"/>
      <c r="M64" s="38">
        <v>1000</v>
      </c>
      <c r="N64" s="13"/>
    </row>
    <row r="65" spans="1:14" ht="11.25" customHeight="1">
      <c r="A65" s="353" t="s">
        <v>1745</v>
      </c>
      <c r="B65" s="353"/>
      <c r="C65" s="353"/>
      <c r="D65" s="353"/>
      <c r="E65" s="353"/>
      <c r="F65" s="353"/>
      <c r="G65" s="353"/>
      <c r="H65" s="353"/>
      <c r="I65" s="353"/>
      <c r="J65" s="353"/>
      <c r="K65" s="353"/>
      <c r="L65" s="353"/>
      <c r="M65" s="353"/>
      <c r="N65" s="353"/>
    </row>
    <row r="66" spans="1:14" ht="11.25" customHeight="1">
      <c r="A66" s="352"/>
      <c r="B66" s="352"/>
      <c r="C66" s="352"/>
      <c r="D66" s="352"/>
      <c r="E66" s="352"/>
      <c r="F66" s="352"/>
      <c r="G66" s="352"/>
      <c r="H66" s="352"/>
      <c r="I66" s="352"/>
      <c r="J66" s="352"/>
      <c r="K66" s="352"/>
      <c r="L66" s="352"/>
      <c r="M66" s="352"/>
      <c r="N66" s="352"/>
    </row>
    <row r="67" spans="1:14" ht="11.25" customHeight="1">
      <c r="A67" s="331" t="s">
        <v>2035</v>
      </c>
      <c r="B67" s="331"/>
      <c r="C67" s="331"/>
      <c r="D67" s="331"/>
      <c r="E67" s="331"/>
      <c r="F67" s="331"/>
      <c r="G67" s="331"/>
      <c r="H67" s="331"/>
      <c r="I67" s="331"/>
      <c r="J67" s="331"/>
      <c r="K67" s="331"/>
      <c r="L67" s="331"/>
      <c r="M67" s="331"/>
      <c r="N67" s="331"/>
    </row>
    <row r="68" spans="1:14" ht="11.25" customHeight="1">
      <c r="A68" s="331" t="s">
        <v>798</v>
      </c>
      <c r="B68" s="331"/>
      <c r="C68" s="331"/>
      <c r="D68" s="331"/>
      <c r="E68" s="331"/>
      <c r="F68" s="331"/>
      <c r="G68" s="331"/>
      <c r="H68" s="331"/>
      <c r="I68" s="331"/>
      <c r="J68" s="331"/>
      <c r="K68" s="331"/>
      <c r="L68" s="331"/>
      <c r="M68" s="331"/>
      <c r="N68" s="331"/>
    </row>
    <row r="69" spans="1:14" ht="11.25" customHeight="1">
      <c r="A69" s="331"/>
      <c r="B69" s="331"/>
      <c r="C69" s="331"/>
      <c r="D69" s="331"/>
      <c r="E69" s="331"/>
      <c r="F69" s="331"/>
      <c r="G69" s="331"/>
      <c r="H69" s="331"/>
      <c r="I69" s="331"/>
      <c r="J69" s="331"/>
      <c r="K69" s="331"/>
      <c r="L69" s="331"/>
      <c r="M69" s="331"/>
      <c r="N69" s="331"/>
    </row>
    <row r="70" spans="1:14" ht="11.25" customHeight="1">
      <c r="A70" s="331" t="s">
        <v>1521</v>
      </c>
      <c r="B70" s="331"/>
      <c r="C70" s="331"/>
      <c r="D70" s="331"/>
      <c r="E70" s="331"/>
      <c r="F70" s="331"/>
      <c r="G70" s="331"/>
      <c r="H70" s="331"/>
      <c r="I70" s="331"/>
      <c r="J70" s="331"/>
      <c r="K70" s="331"/>
      <c r="L70" s="331"/>
      <c r="M70" s="331"/>
      <c r="N70" s="331"/>
    </row>
    <row r="71" spans="1:14" ht="11.25" customHeight="1">
      <c r="A71" s="332"/>
      <c r="B71" s="332"/>
      <c r="C71" s="332"/>
      <c r="D71" s="332"/>
      <c r="E71" s="332"/>
      <c r="F71" s="332"/>
      <c r="G71" s="332"/>
      <c r="H71" s="332"/>
      <c r="I71" s="332"/>
      <c r="J71" s="332"/>
      <c r="K71" s="332"/>
      <c r="L71" s="332"/>
      <c r="M71" s="332"/>
      <c r="N71" s="332"/>
    </row>
    <row r="72" spans="1:14" ht="11.25" customHeight="1">
      <c r="A72" s="336" t="s">
        <v>1579</v>
      </c>
      <c r="B72" s="336"/>
      <c r="C72" s="336"/>
      <c r="D72" s="6"/>
      <c r="E72" s="7" t="s">
        <v>1522</v>
      </c>
      <c r="F72" s="8"/>
      <c r="G72" s="7" t="s">
        <v>1523</v>
      </c>
      <c r="H72" s="8"/>
      <c r="I72" s="7" t="s">
        <v>1524</v>
      </c>
      <c r="J72" s="8"/>
      <c r="K72" s="7" t="s">
        <v>1525</v>
      </c>
      <c r="L72" s="8"/>
      <c r="M72" s="7" t="s">
        <v>1526</v>
      </c>
      <c r="N72" s="8"/>
    </row>
    <row r="73" spans="1:14" ht="11.25" customHeight="1">
      <c r="A73" s="336" t="s">
        <v>711</v>
      </c>
      <c r="B73" s="336"/>
      <c r="C73" s="336"/>
      <c r="D73" s="11"/>
      <c r="E73" s="12"/>
      <c r="F73" s="13"/>
      <c r="G73" s="12"/>
      <c r="H73" s="13"/>
      <c r="I73" s="12"/>
      <c r="J73" s="13"/>
      <c r="K73" s="12"/>
      <c r="L73" s="13"/>
      <c r="M73" s="12"/>
      <c r="N73" s="13"/>
    </row>
    <row r="74" spans="1:14" ht="11.25" customHeight="1">
      <c r="A74" s="9" t="s">
        <v>2036</v>
      </c>
      <c r="B74" s="6"/>
      <c r="C74" s="20"/>
      <c r="D74" s="170"/>
      <c r="E74" s="38"/>
      <c r="F74" s="13"/>
      <c r="G74" s="38"/>
      <c r="H74" s="13"/>
      <c r="I74" s="38"/>
      <c r="J74" s="13"/>
      <c r="K74" s="38"/>
      <c r="L74" s="13"/>
      <c r="M74" s="38"/>
      <c r="N74" s="13"/>
    </row>
    <row r="75" spans="1:14" ht="11.25" customHeight="1">
      <c r="A75" s="15" t="s">
        <v>2037</v>
      </c>
      <c r="B75" s="6"/>
      <c r="C75" s="171"/>
      <c r="D75" s="170"/>
      <c r="E75" s="38">
        <v>361400</v>
      </c>
      <c r="F75" s="14"/>
      <c r="G75" s="38">
        <v>364300</v>
      </c>
      <c r="H75" s="14"/>
      <c r="I75" s="38">
        <v>404600</v>
      </c>
      <c r="J75" s="14"/>
      <c r="K75" s="116">
        <v>386000</v>
      </c>
      <c r="L75" s="45" t="s">
        <v>1539</v>
      </c>
      <c r="M75" s="116">
        <v>387400</v>
      </c>
      <c r="N75" s="14"/>
    </row>
    <row r="76" spans="1:14" ht="11.25" customHeight="1">
      <c r="A76" s="15" t="s">
        <v>2038</v>
      </c>
      <c r="B76" s="15"/>
      <c r="C76" s="177"/>
      <c r="D76" s="11"/>
      <c r="E76" s="38">
        <v>357090</v>
      </c>
      <c r="F76" s="14"/>
      <c r="G76" s="38">
        <v>364821</v>
      </c>
      <c r="H76" s="14"/>
      <c r="I76" s="38">
        <v>364821</v>
      </c>
      <c r="J76" s="14"/>
      <c r="K76" s="38">
        <v>358226</v>
      </c>
      <c r="L76" s="14"/>
      <c r="M76" s="116">
        <v>365572</v>
      </c>
      <c r="N76" s="14"/>
    </row>
    <row r="77" spans="1:14" ht="11.25" customHeight="1">
      <c r="A77" s="336" t="s">
        <v>1662</v>
      </c>
      <c r="B77" s="336"/>
      <c r="C77" s="336"/>
      <c r="D77" s="170"/>
      <c r="E77" s="38"/>
      <c r="F77" s="14"/>
      <c r="G77" s="38"/>
      <c r="H77" s="14"/>
      <c r="I77" s="38"/>
      <c r="J77" s="14"/>
      <c r="K77" s="38"/>
      <c r="L77" s="14"/>
      <c r="M77" s="38"/>
      <c r="N77" s="14"/>
    </row>
    <row r="78" spans="1:14" ht="11.25" customHeight="1">
      <c r="A78" s="9" t="s">
        <v>2039</v>
      </c>
      <c r="B78" s="6"/>
      <c r="C78" s="171"/>
      <c r="D78" s="170"/>
      <c r="E78" s="38">
        <v>346500</v>
      </c>
      <c r="F78" s="13"/>
      <c r="G78" s="178">
        <v>305500</v>
      </c>
      <c r="H78" s="179" t="s">
        <v>1539</v>
      </c>
      <c r="I78" s="178">
        <v>314700</v>
      </c>
      <c r="J78" s="179" t="s">
        <v>1539</v>
      </c>
      <c r="K78" s="178">
        <v>292600</v>
      </c>
      <c r="L78" s="58" t="s">
        <v>1539</v>
      </c>
      <c r="M78" s="178">
        <v>230100</v>
      </c>
      <c r="N78" s="14"/>
    </row>
    <row r="79" spans="1:14" ht="11.25" customHeight="1">
      <c r="A79" s="9" t="s">
        <v>2040</v>
      </c>
      <c r="B79" s="6"/>
      <c r="C79" s="171"/>
      <c r="D79" s="170"/>
      <c r="E79" s="38">
        <v>310700</v>
      </c>
      <c r="F79" s="14" t="s">
        <v>1539</v>
      </c>
      <c r="G79" s="38">
        <v>251000</v>
      </c>
      <c r="H79" s="14" t="s">
        <v>1539</v>
      </c>
      <c r="I79" s="38">
        <v>251000</v>
      </c>
      <c r="J79" s="14" t="s">
        <v>1539</v>
      </c>
      <c r="K79" s="38">
        <v>280300</v>
      </c>
      <c r="L79" s="14" t="s">
        <v>1539</v>
      </c>
      <c r="M79" s="38">
        <v>492200</v>
      </c>
      <c r="N79" s="14"/>
    </row>
    <row r="80" spans="1:14" ht="12" customHeight="1">
      <c r="A80" s="37" t="s">
        <v>806</v>
      </c>
      <c r="B80" s="6"/>
      <c r="C80" s="169" t="s">
        <v>1537</v>
      </c>
      <c r="D80" s="11"/>
      <c r="E80" s="38">
        <v>30</v>
      </c>
      <c r="F80" s="14"/>
      <c r="G80" s="38">
        <v>30</v>
      </c>
      <c r="H80" s="13"/>
      <c r="I80" s="38">
        <v>30</v>
      </c>
      <c r="J80" s="13"/>
      <c r="K80" s="38">
        <v>30</v>
      </c>
      <c r="L80" s="13"/>
      <c r="M80" s="38">
        <v>30</v>
      </c>
      <c r="N80" s="13"/>
    </row>
    <row r="81" spans="1:14" ht="11.25" customHeight="1">
      <c r="A81" s="9" t="s">
        <v>1580</v>
      </c>
      <c r="B81" s="6"/>
      <c r="C81" s="171"/>
      <c r="D81" s="170"/>
      <c r="E81" s="70">
        <v>3662000</v>
      </c>
      <c r="F81" s="49"/>
      <c r="G81" s="70">
        <v>3974800</v>
      </c>
      <c r="H81" s="49"/>
      <c r="I81" s="70">
        <v>4880200</v>
      </c>
      <c r="J81" s="45"/>
      <c r="K81" s="70">
        <v>5698600</v>
      </c>
      <c r="L81" s="45"/>
      <c r="M81" s="70">
        <v>5837300</v>
      </c>
      <c r="N81" s="72"/>
    </row>
    <row r="82" spans="1:14" ht="11.25" customHeight="1">
      <c r="A82" s="9" t="s">
        <v>2041</v>
      </c>
      <c r="B82" s="6"/>
      <c r="C82" s="171"/>
      <c r="D82" s="170"/>
      <c r="E82" s="52">
        <v>4000</v>
      </c>
      <c r="F82" s="180"/>
      <c r="G82" s="52">
        <v>4750</v>
      </c>
      <c r="H82" s="180"/>
      <c r="I82" s="52">
        <v>30000</v>
      </c>
      <c r="J82" s="181" t="s">
        <v>1573</v>
      </c>
      <c r="K82" s="52">
        <v>64000</v>
      </c>
      <c r="L82" s="181" t="s">
        <v>1539</v>
      </c>
      <c r="M82" s="52">
        <v>66300</v>
      </c>
      <c r="N82" s="180"/>
    </row>
    <row r="83" spans="1:14" ht="11.25" customHeight="1">
      <c r="A83" s="9" t="s">
        <v>1572</v>
      </c>
      <c r="B83" s="6"/>
      <c r="C83" s="171"/>
      <c r="D83" s="170"/>
      <c r="E83" s="182">
        <v>800000</v>
      </c>
      <c r="F83" s="183"/>
      <c r="G83" s="182">
        <v>820000</v>
      </c>
      <c r="H83" s="183"/>
      <c r="I83" s="182">
        <v>820000</v>
      </c>
      <c r="J83" s="183"/>
      <c r="K83" s="182">
        <v>653608</v>
      </c>
      <c r="L83" s="72" t="s">
        <v>1539</v>
      </c>
      <c r="M83" s="182">
        <v>696909</v>
      </c>
      <c r="N83" s="183"/>
    </row>
    <row r="84" spans="1:14" ht="11.25" customHeight="1">
      <c r="A84" s="9" t="s">
        <v>2042</v>
      </c>
      <c r="B84" s="6"/>
      <c r="C84" s="171"/>
      <c r="D84" s="170"/>
      <c r="E84" s="182"/>
      <c r="F84" s="183"/>
      <c r="G84" s="182"/>
      <c r="H84" s="183"/>
      <c r="I84" s="182"/>
      <c r="J84" s="183"/>
      <c r="K84" s="182"/>
      <c r="L84" s="183"/>
      <c r="M84" s="182"/>
      <c r="N84" s="183"/>
    </row>
    <row r="85" spans="1:14" ht="11.25" customHeight="1">
      <c r="A85" s="15" t="s">
        <v>1751</v>
      </c>
      <c r="B85" s="6"/>
      <c r="C85" s="171"/>
      <c r="D85" s="170"/>
      <c r="E85" s="182">
        <v>511950</v>
      </c>
      <c r="F85" s="72"/>
      <c r="G85" s="182">
        <v>460230</v>
      </c>
      <c r="H85" s="72"/>
      <c r="I85" s="182">
        <v>450000</v>
      </c>
      <c r="J85" s="72"/>
      <c r="K85" s="182">
        <v>300000</v>
      </c>
      <c r="L85" s="72"/>
      <c r="M85" s="182">
        <v>330000</v>
      </c>
      <c r="N85" s="72"/>
    </row>
    <row r="86" spans="1:14" ht="12" customHeight="1">
      <c r="A86" s="40" t="s">
        <v>807</v>
      </c>
      <c r="B86" s="6"/>
      <c r="C86" s="171"/>
      <c r="D86" s="170"/>
      <c r="E86" s="38">
        <v>116000</v>
      </c>
      <c r="F86" s="14"/>
      <c r="G86" s="38">
        <v>96200</v>
      </c>
      <c r="H86" s="14"/>
      <c r="I86" s="38">
        <v>92500</v>
      </c>
      <c r="J86" s="14"/>
      <c r="K86" s="38">
        <v>60000</v>
      </c>
      <c r="L86" s="14"/>
      <c r="M86" s="182">
        <v>65000</v>
      </c>
      <c r="N86" s="14"/>
    </row>
    <row r="87" spans="1:14" ht="11.25" customHeight="1">
      <c r="A87" s="6" t="s">
        <v>2043</v>
      </c>
      <c r="B87" s="170"/>
      <c r="C87" s="184"/>
      <c r="D87" s="183"/>
      <c r="E87" s="185">
        <v>347850</v>
      </c>
      <c r="F87" s="174"/>
      <c r="G87" s="185">
        <v>178167</v>
      </c>
      <c r="H87" s="173"/>
      <c r="I87" s="185">
        <v>416680</v>
      </c>
      <c r="J87" s="173"/>
      <c r="K87" s="185">
        <v>227643</v>
      </c>
      <c r="L87" s="173"/>
      <c r="M87" s="185">
        <v>504100</v>
      </c>
      <c r="N87" s="173"/>
    </row>
    <row r="88" spans="1:14" ht="11.25" customHeight="1">
      <c r="A88" s="9" t="s">
        <v>2044</v>
      </c>
      <c r="B88" s="6"/>
      <c r="C88" s="171"/>
      <c r="D88" s="170"/>
      <c r="E88" s="182"/>
      <c r="F88" s="183"/>
      <c r="G88" s="182"/>
      <c r="H88" s="183"/>
      <c r="I88" s="182"/>
      <c r="J88" s="183"/>
      <c r="K88" s="182"/>
      <c r="L88" s="183"/>
      <c r="M88" s="182"/>
      <c r="N88" s="183"/>
    </row>
    <row r="89" spans="1:14" ht="11.25" customHeight="1">
      <c r="A89" s="15" t="s">
        <v>2045</v>
      </c>
      <c r="B89" s="6"/>
      <c r="C89" s="171"/>
      <c r="D89" s="170"/>
      <c r="E89" s="182">
        <v>351000</v>
      </c>
      <c r="F89" s="72"/>
      <c r="G89" s="182">
        <v>235000</v>
      </c>
      <c r="H89" s="72"/>
      <c r="I89" s="182">
        <v>235000</v>
      </c>
      <c r="J89" s="72" t="s">
        <v>1533</v>
      </c>
      <c r="K89" s="182">
        <v>300000</v>
      </c>
      <c r="L89" s="72" t="s">
        <v>1533</v>
      </c>
      <c r="M89" s="182">
        <v>300000</v>
      </c>
      <c r="N89" s="72" t="s">
        <v>1533</v>
      </c>
    </row>
    <row r="90" spans="1:14" ht="11.25" customHeight="1">
      <c r="A90" s="15" t="s">
        <v>2046</v>
      </c>
      <c r="B90" s="6"/>
      <c r="C90" s="171"/>
      <c r="D90" s="170"/>
      <c r="E90" s="39">
        <v>1625000</v>
      </c>
      <c r="F90" s="19"/>
      <c r="G90" s="39">
        <v>1590000</v>
      </c>
      <c r="H90" s="19"/>
      <c r="I90" s="39">
        <v>1650000</v>
      </c>
      <c r="J90" s="19"/>
      <c r="K90" s="39">
        <v>1660700</v>
      </c>
      <c r="L90" s="19" t="s">
        <v>1539</v>
      </c>
      <c r="M90" s="39">
        <v>1732600</v>
      </c>
      <c r="N90" s="19"/>
    </row>
    <row r="91" spans="1:14" ht="11.25" customHeight="1">
      <c r="A91" s="124" t="s">
        <v>1922</v>
      </c>
      <c r="B91" s="6"/>
      <c r="C91" s="171"/>
      <c r="D91" s="170"/>
      <c r="E91" s="182">
        <f>SUM(E89:E90)</f>
        <v>1976000</v>
      </c>
      <c r="F91" s="72"/>
      <c r="G91" s="182">
        <f>SUM(G89:G90)</f>
        <v>1825000</v>
      </c>
      <c r="H91" s="72"/>
      <c r="I91" s="182">
        <f>SUM(I89:I90)</f>
        <v>1885000</v>
      </c>
      <c r="J91" s="72"/>
      <c r="K91" s="182">
        <f>ROUND(SUM(K89:K90),-4)</f>
        <v>1960000</v>
      </c>
      <c r="L91" s="72" t="s">
        <v>1573</v>
      </c>
      <c r="M91" s="182">
        <f>ROUND(SUM(M89:M90),-4)</f>
        <v>2030000</v>
      </c>
      <c r="N91" s="72" t="s">
        <v>1533</v>
      </c>
    </row>
    <row r="92" spans="1:14" ht="11.25" customHeight="1">
      <c r="A92" s="336" t="s">
        <v>1672</v>
      </c>
      <c r="B92" s="336"/>
      <c r="C92" s="336"/>
      <c r="D92" s="170"/>
      <c r="E92" s="172"/>
      <c r="F92" s="174"/>
      <c r="G92" s="172"/>
      <c r="H92" s="174"/>
      <c r="I92" s="172"/>
      <c r="J92" s="174"/>
      <c r="K92" s="172"/>
      <c r="L92" s="174"/>
      <c r="M92" s="172"/>
      <c r="N92" s="174"/>
    </row>
    <row r="93" spans="1:14" ht="11.25" customHeight="1">
      <c r="A93" s="9" t="s">
        <v>2047</v>
      </c>
      <c r="B93" s="10"/>
      <c r="C93" s="10"/>
      <c r="D93" s="170"/>
      <c r="E93" s="182"/>
      <c r="F93" s="183"/>
      <c r="G93" s="182"/>
      <c r="H93" s="183"/>
      <c r="I93" s="182"/>
      <c r="J93" s="183"/>
      <c r="K93" s="182"/>
      <c r="L93" s="183"/>
      <c r="M93" s="182"/>
      <c r="N93" s="183"/>
    </row>
    <row r="94" spans="1:14" ht="11.25" customHeight="1">
      <c r="A94" s="15" t="s">
        <v>2048</v>
      </c>
      <c r="B94" s="6"/>
      <c r="C94" s="169" t="s">
        <v>1537</v>
      </c>
      <c r="D94" s="170"/>
      <c r="E94" s="182">
        <v>83065</v>
      </c>
      <c r="F94" s="183"/>
      <c r="G94" s="182">
        <v>82788</v>
      </c>
      <c r="H94" s="183"/>
      <c r="I94" s="182">
        <v>91547</v>
      </c>
      <c r="J94" s="183"/>
      <c r="K94" s="182">
        <v>94014</v>
      </c>
      <c r="L94" s="72" t="s">
        <v>1539</v>
      </c>
      <c r="M94" s="182">
        <v>106296</v>
      </c>
      <c r="N94" s="183"/>
    </row>
    <row r="95" spans="1:14" ht="11.25" customHeight="1">
      <c r="A95" s="15" t="s">
        <v>2049</v>
      </c>
      <c r="B95" s="6"/>
      <c r="C95" s="169" t="s">
        <v>1535</v>
      </c>
      <c r="D95" s="170"/>
      <c r="E95" s="39">
        <v>3810</v>
      </c>
      <c r="F95" s="18"/>
      <c r="G95" s="39">
        <v>3798</v>
      </c>
      <c r="H95" s="18"/>
      <c r="I95" s="39">
        <v>4773</v>
      </c>
      <c r="J95" s="18"/>
      <c r="K95" s="39">
        <v>4370</v>
      </c>
      <c r="L95" s="19" t="s">
        <v>1539</v>
      </c>
      <c r="M95" s="39">
        <v>4770</v>
      </c>
      <c r="N95" s="18"/>
    </row>
    <row r="96" spans="1:14" ht="11.25" customHeight="1">
      <c r="A96" s="124" t="s">
        <v>1922</v>
      </c>
      <c r="B96" s="6"/>
      <c r="C96" s="169" t="s">
        <v>1535</v>
      </c>
      <c r="D96" s="170"/>
      <c r="E96" s="182">
        <f>SUM(E94:E95)</f>
        <v>86875</v>
      </c>
      <c r="F96" s="183"/>
      <c r="G96" s="182">
        <f>SUM(G94:G95)</f>
        <v>86586</v>
      </c>
      <c r="H96" s="183"/>
      <c r="I96" s="182">
        <f>SUM(I94:I95)</f>
        <v>96320</v>
      </c>
      <c r="J96" s="183"/>
      <c r="K96" s="182">
        <f>SUM(K94:K95)</f>
        <v>98384</v>
      </c>
      <c r="L96" s="72" t="s">
        <v>1539</v>
      </c>
      <c r="M96" s="182">
        <f>SUM(M94:M95)</f>
        <v>111066</v>
      </c>
      <c r="N96" s="183"/>
    </row>
    <row r="97" spans="1:14" ht="11.25" customHeight="1">
      <c r="A97" s="9" t="s">
        <v>1755</v>
      </c>
      <c r="B97" s="15"/>
      <c r="C97" s="20" t="s">
        <v>1756</v>
      </c>
      <c r="D97" s="170"/>
      <c r="E97" s="182">
        <v>14400000</v>
      </c>
      <c r="F97" s="183"/>
      <c r="G97" s="182">
        <v>14494000</v>
      </c>
      <c r="H97" s="183"/>
      <c r="I97" s="182">
        <v>14440000</v>
      </c>
      <c r="J97" s="183"/>
      <c r="K97" s="182">
        <v>16677200</v>
      </c>
      <c r="L97" s="72" t="s">
        <v>1539</v>
      </c>
      <c r="M97" s="182">
        <v>18708200</v>
      </c>
      <c r="N97" s="183"/>
    </row>
    <row r="98" spans="1:14" ht="11.25" customHeight="1">
      <c r="A98" s="32" t="s">
        <v>1588</v>
      </c>
      <c r="B98" s="15"/>
      <c r="C98" s="177"/>
      <c r="D98" s="170"/>
      <c r="E98" s="182"/>
      <c r="F98" s="183"/>
      <c r="G98" s="182"/>
      <c r="H98" s="183"/>
      <c r="I98" s="182"/>
      <c r="J98" s="183"/>
      <c r="K98" s="182"/>
      <c r="L98" s="183"/>
      <c r="M98" s="182"/>
      <c r="N98" s="183"/>
    </row>
    <row r="99" spans="1:14" ht="11.25" customHeight="1">
      <c r="A99" s="15" t="s">
        <v>2050</v>
      </c>
      <c r="B99" s="15"/>
      <c r="C99" s="177"/>
      <c r="D99" s="170"/>
      <c r="E99" s="182"/>
      <c r="F99" s="183"/>
      <c r="G99" s="182"/>
      <c r="H99" s="183"/>
      <c r="I99" s="182"/>
      <c r="J99" s="183"/>
      <c r="K99" s="182"/>
      <c r="L99" s="183"/>
      <c r="M99" s="182"/>
      <c r="N99" s="183"/>
    </row>
    <row r="100" spans="1:14" ht="11.25" customHeight="1">
      <c r="A100" s="124" t="s">
        <v>2051</v>
      </c>
      <c r="B100" s="15"/>
      <c r="C100" s="20"/>
      <c r="D100" s="170"/>
      <c r="E100" s="182">
        <v>59485000</v>
      </c>
      <c r="F100" s="72"/>
      <c r="G100" s="182">
        <v>61486000</v>
      </c>
      <c r="H100" s="72" t="s">
        <v>1539</v>
      </c>
      <c r="I100" s="182">
        <v>65003100</v>
      </c>
      <c r="J100" s="72" t="s">
        <v>1539</v>
      </c>
      <c r="K100" s="182">
        <v>67125300</v>
      </c>
      <c r="L100" s="72" t="s">
        <v>1539</v>
      </c>
      <c r="M100" s="182">
        <v>70671000</v>
      </c>
      <c r="N100" s="183"/>
    </row>
    <row r="101" spans="1:14" ht="12" customHeight="1">
      <c r="A101" s="186" t="s">
        <v>808</v>
      </c>
      <c r="B101" s="15"/>
      <c r="C101" s="177" t="s">
        <v>1903</v>
      </c>
      <c r="D101" s="170"/>
      <c r="E101" s="182">
        <v>437000000</v>
      </c>
      <c r="F101" s="72"/>
      <c r="G101" s="182">
        <v>451000000</v>
      </c>
      <c r="H101" s="72"/>
      <c r="I101" s="182">
        <v>478000000</v>
      </c>
      <c r="J101" s="72" t="s">
        <v>1539</v>
      </c>
      <c r="K101" s="182">
        <v>493000000</v>
      </c>
      <c r="L101" s="183"/>
      <c r="M101" s="182">
        <v>520000000</v>
      </c>
      <c r="N101" s="183"/>
    </row>
    <row r="102" spans="1:14" ht="11.25" customHeight="1">
      <c r="A102" s="15" t="s">
        <v>1590</v>
      </c>
      <c r="B102" s="15"/>
      <c r="C102" s="20"/>
      <c r="D102" s="170"/>
      <c r="E102" s="156">
        <v>9390000</v>
      </c>
      <c r="F102" s="183"/>
      <c r="G102" s="156">
        <v>11170000</v>
      </c>
      <c r="H102" s="183"/>
      <c r="I102" s="156">
        <v>11664000</v>
      </c>
      <c r="J102" s="183"/>
      <c r="K102" s="156">
        <v>12000000</v>
      </c>
      <c r="L102" s="72" t="s">
        <v>1533</v>
      </c>
      <c r="M102" s="156">
        <v>11790500</v>
      </c>
      <c r="N102" s="72"/>
    </row>
    <row r="103" spans="1:14" ht="11.25" customHeight="1">
      <c r="A103" s="9" t="s">
        <v>2052</v>
      </c>
      <c r="B103" s="15"/>
      <c r="C103" s="20"/>
      <c r="D103" s="170"/>
      <c r="E103" s="182"/>
      <c r="F103" s="183"/>
      <c r="G103" s="182"/>
      <c r="H103" s="183"/>
      <c r="I103" s="182"/>
      <c r="J103" s="183"/>
      <c r="K103" s="182"/>
      <c r="L103" s="183"/>
      <c r="M103" s="182"/>
      <c r="N103" s="183"/>
    </row>
    <row r="104" spans="1:14" ht="11.25" customHeight="1">
      <c r="A104" s="15" t="s">
        <v>2053</v>
      </c>
      <c r="B104" s="15"/>
      <c r="C104" s="20"/>
      <c r="D104" s="11"/>
      <c r="E104" s="38">
        <v>3719</v>
      </c>
      <c r="F104" s="14"/>
      <c r="G104" s="38">
        <v>4357</v>
      </c>
      <c r="H104" s="14"/>
      <c r="I104" s="38">
        <v>5279</v>
      </c>
      <c r="J104" s="14"/>
      <c r="K104" s="182">
        <v>6637</v>
      </c>
      <c r="L104" s="183"/>
      <c r="M104" s="182">
        <v>8521</v>
      </c>
      <c r="N104" s="183"/>
    </row>
    <row r="105" spans="1:14" ht="11.25" customHeight="1">
      <c r="A105" s="15" t="s">
        <v>809</v>
      </c>
      <c r="B105" s="15"/>
      <c r="C105" s="20"/>
      <c r="D105" s="16"/>
      <c r="E105" s="182">
        <f>E104*1.1793</f>
        <v>4385.8167</v>
      </c>
      <c r="F105" s="72"/>
      <c r="G105" s="182">
        <f>G104*1.1793</f>
        <v>5138.2101</v>
      </c>
      <c r="H105" s="72"/>
      <c r="I105" s="182">
        <f>I104*1.1793</f>
        <v>6225.5247</v>
      </c>
      <c r="J105" s="72"/>
      <c r="K105" s="182">
        <f>K104*1.1793</f>
        <v>7827.0141</v>
      </c>
      <c r="L105" s="18"/>
      <c r="M105" s="182">
        <f>M104*1.1793</f>
        <v>10048.8153</v>
      </c>
      <c r="N105" s="18"/>
    </row>
    <row r="106" spans="1:14" ht="12" customHeight="1">
      <c r="A106" s="334" t="s">
        <v>810</v>
      </c>
      <c r="B106" s="334"/>
      <c r="C106" s="334"/>
      <c r="D106" s="334"/>
      <c r="E106" s="334"/>
      <c r="F106" s="334"/>
      <c r="G106" s="334"/>
      <c r="H106" s="334"/>
      <c r="I106" s="334"/>
      <c r="J106" s="334"/>
      <c r="K106" s="334"/>
      <c r="L106" s="334"/>
      <c r="M106" s="334"/>
      <c r="N106" s="334"/>
    </row>
    <row r="107" spans="1:14" ht="12" customHeight="1">
      <c r="A107" s="335" t="s">
        <v>811</v>
      </c>
      <c r="B107" s="335"/>
      <c r="C107" s="335"/>
      <c r="D107" s="335"/>
      <c r="E107" s="335"/>
      <c r="F107" s="335"/>
      <c r="G107" s="335"/>
      <c r="H107" s="335"/>
      <c r="I107" s="335"/>
      <c r="J107" s="335"/>
      <c r="K107" s="335"/>
      <c r="L107" s="335"/>
      <c r="M107" s="335"/>
      <c r="N107" s="335"/>
    </row>
    <row r="108" spans="1:14" ht="12" customHeight="1">
      <c r="A108" s="342" t="s">
        <v>2054</v>
      </c>
      <c r="B108" s="335"/>
      <c r="C108" s="335"/>
      <c r="D108" s="335"/>
      <c r="E108" s="335"/>
      <c r="F108" s="335"/>
      <c r="G108" s="335"/>
      <c r="H108" s="335"/>
      <c r="I108" s="335"/>
      <c r="J108" s="335"/>
      <c r="K108" s="335"/>
      <c r="L108" s="335"/>
      <c r="M108" s="335"/>
      <c r="N108" s="335"/>
    </row>
    <row r="109" spans="1:14" ht="12" customHeight="1">
      <c r="A109" s="335" t="s">
        <v>812</v>
      </c>
      <c r="B109" s="335"/>
      <c r="C109" s="335"/>
      <c r="D109" s="335"/>
      <c r="E109" s="335"/>
      <c r="F109" s="335"/>
      <c r="G109" s="335"/>
      <c r="H109" s="335"/>
      <c r="I109" s="335"/>
      <c r="J109" s="335"/>
      <c r="K109" s="335"/>
      <c r="L109" s="335"/>
      <c r="M109" s="335"/>
      <c r="N109" s="335"/>
    </row>
  </sheetData>
  <sheetProtection/>
  <mergeCells count="22">
    <mergeCell ref="A1:N1"/>
    <mergeCell ref="A2:N2"/>
    <mergeCell ref="A3:N3"/>
    <mergeCell ref="A4:N4"/>
    <mergeCell ref="A5:N5"/>
    <mergeCell ref="A6:C6"/>
    <mergeCell ref="A7:C7"/>
    <mergeCell ref="A65:N65"/>
    <mergeCell ref="A67:N67"/>
    <mergeCell ref="A68:N68"/>
    <mergeCell ref="A69:N69"/>
    <mergeCell ref="A70:N70"/>
    <mergeCell ref="A107:N107"/>
    <mergeCell ref="A108:N108"/>
    <mergeCell ref="A109:N109"/>
    <mergeCell ref="A66:N66"/>
    <mergeCell ref="A71:N71"/>
    <mergeCell ref="A72:C72"/>
    <mergeCell ref="A73:C73"/>
    <mergeCell ref="A77:C77"/>
    <mergeCell ref="A92:C92"/>
    <mergeCell ref="A106:N106"/>
  </mergeCells>
  <printOptions/>
  <pageMargins left="0.5" right="0.5" top="0.5" bottom="0.75" header="0.5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13"/>
  <sheetViews>
    <sheetView zoomScalePageLayoutView="0" workbookViewId="0" topLeftCell="A292">
      <selection activeCell="A313" sqref="A1:J313"/>
    </sheetView>
  </sheetViews>
  <sheetFormatPr defaultColWidth="9.140625" defaultRowHeight="12"/>
  <cols>
    <col min="1" max="1" width="15.421875" style="0" customWidth="1"/>
    <col min="2" max="2" width="14.7109375" style="0" customWidth="1"/>
    <col min="3" max="3" width="7.00390625" style="0" customWidth="1"/>
    <col min="4" max="4" width="1.8515625" style="0" customWidth="1"/>
    <col min="5" max="5" width="46.00390625" style="0" customWidth="1"/>
    <col min="6" max="6" width="1.421875" style="0" customWidth="1"/>
    <col min="7" max="7" width="29.28125" style="0" customWidth="1"/>
    <col min="8" max="8" width="1.421875" style="0" customWidth="1"/>
    <col min="9" max="9" width="11.7109375" style="0" customWidth="1"/>
    <col min="10" max="10" width="2.00390625" style="0" customWidth="1"/>
  </cols>
  <sheetData>
    <row r="1" spans="1:10" ht="11.25" customHeight="1">
      <c r="A1" s="337" t="s">
        <v>2055</v>
      </c>
      <c r="B1" s="337"/>
      <c r="C1" s="337"/>
      <c r="D1" s="337"/>
      <c r="E1" s="337"/>
      <c r="F1" s="337"/>
      <c r="G1" s="337"/>
      <c r="H1" s="337"/>
      <c r="I1" s="337"/>
      <c r="J1" s="337"/>
    </row>
    <row r="2" spans="1:10" ht="12" customHeight="1">
      <c r="A2" s="337" t="s">
        <v>813</v>
      </c>
      <c r="B2" s="337"/>
      <c r="C2" s="337"/>
      <c r="D2" s="337"/>
      <c r="E2" s="337"/>
      <c r="F2" s="337"/>
      <c r="G2" s="337"/>
      <c r="H2" s="337"/>
      <c r="I2" s="337"/>
      <c r="J2" s="337"/>
    </row>
    <row r="3" spans="1:10" ht="11.25" customHeight="1">
      <c r="A3" s="337"/>
      <c r="B3" s="337"/>
      <c r="C3" s="337"/>
      <c r="D3" s="337"/>
      <c r="E3" s="337"/>
      <c r="F3" s="337"/>
      <c r="G3" s="337"/>
      <c r="H3" s="337"/>
      <c r="I3" s="337"/>
      <c r="J3" s="337"/>
    </row>
    <row r="4" spans="1:10" ht="11.25" customHeight="1">
      <c r="A4" s="337" t="s">
        <v>1521</v>
      </c>
      <c r="B4" s="337"/>
      <c r="C4" s="337"/>
      <c r="D4" s="337"/>
      <c r="E4" s="337"/>
      <c r="F4" s="337"/>
      <c r="G4" s="337"/>
      <c r="H4" s="337"/>
      <c r="I4" s="337"/>
      <c r="J4" s="337"/>
    </row>
    <row r="5" spans="1:10" ht="11.25" customHeight="1">
      <c r="A5" s="338"/>
      <c r="B5" s="338"/>
      <c r="C5" s="338"/>
      <c r="D5" s="338"/>
      <c r="E5" s="338"/>
      <c r="F5" s="338"/>
      <c r="G5" s="338"/>
      <c r="H5" s="338"/>
      <c r="I5" s="338"/>
      <c r="J5" s="338"/>
    </row>
    <row r="6" spans="1:10" ht="11.25" customHeight="1">
      <c r="A6" s="351"/>
      <c r="B6" s="351"/>
      <c r="C6" s="351"/>
      <c r="D6" s="74"/>
      <c r="E6" s="75" t="s">
        <v>2056</v>
      </c>
      <c r="F6" s="74"/>
      <c r="G6" s="75"/>
      <c r="H6" s="74"/>
      <c r="I6" s="77" t="s">
        <v>1763</v>
      </c>
      <c r="J6" s="74"/>
    </row>
    <row r="7" spans="1:10" ht="12" customHeight="1">
      <c r="A7" s="356" t="s">
        <v>1579</v>
      </c>
      <c r="B7" s="356"/>
      <c r="C7" s="356"/>
      <c r="D7" s="187"/>
      <c r="E7" s="187" t="s">
        <v>2057</v>
      </c>
      <c r="F7" s="188"/>
      <c r="G7" s="187" t="s">
        <v>1678</v>
      </c>
      <c r="H7" s="187"/>
      <c r="I7" s="189" t="s">
        <v>1855</v>
      </c>
      <c r="J7" s="79"/>
    </row>
    <row r="8" spans="1:10" ht="11.25" customHeight="1">
      <c r="A8" s="97" t="s">
        <v>1748</v>
      </c>
      <c r="B8" s="97"/>
      <c r="C8" s="97"/>
      <c r="D8" s="81"/>
      <c r="E8" s="81" t="s">
        <v>2058</v>
      </c>
      <c r="F8" s="81"/>
      <c r="G8" s="81" t="s">
        <v>2059</v>
      </c>
      <c r="H8" s="81"/>
      <c r="I8" s="82">
        <v>1250000</v>
      </c>
      <c r="J8" s="81"/>
    </row>
    <row r="9" spans="1:10" ht="11.25" customHeight="1">
      <c r="A9" s="79"/>
      <c r="B9" s="79"/>
      <c r="C9" s="79"/>
      <c r="D9" s="79"/>
      <c r="E9" s="96" t="s">
        <v>2060</v>
      </c>
      <c r="F9" s="79"/>
      <c r="G9" s="79"/>
      <c r="H9" s="79"/>
      <c r="I9" s="84"/>
      <c r="J9" s="79"/>
    </row>
    <row r="10" spans="1:10" ht="11.25" customHeight="1">
      <c r="A10" s="97" t="s">
        <v>2061</v>
      </c>
      <c r="B10" s="97"/>
      <c r="C10" s="97"/>
      <c r="D10" s="97"/>
      <c r="E10" s="97" t="s">
        <v>2062</v>
      </c>
      <c r="F10" s="97"/>
      <c r="G10" s="95" t="s">
        <v>1535</v>
      </c>
      <c r="H10" s="97"/>
      <c r="I10" s="98">
        <v>62500</v>
      </c>
      <c r="J10" s="97"/>
    </row>
    <row r="11" spans="1:10" ht="11.25" customHeight="1">
      <c r="A11" s="86"/>
      <c r="B11" s="86"/>
      <c r="C11" s="86"/>
      <c r="D11" s="86"/>
      <c r="E11" s="83" t="s">
        <v>2063</v>
      </c>
      <c r="F11" s="86"/>
      <c r="G11" s="83"/>
      <c r="H11" s="86"/>
      <c r="I11" s="113"/>
      <c r="J11" s="86"/>
    </row>
    <row r="12" spans="1:10" ht="11.25" customHeight="1">
      <c r="A12" s="74" t="s">
        <v>2064</v>
      </c>
      <c r="B12" s="74"/>
      <c r="C12" s="74"/>
      <c r="D12" s="74"/>
      <c r="E12" s="74" t="s">
        <v>2065</v>
      </c>
      <c r="F12" s="74"/>
      <c r="G12" s="74" t="s">
        <v>2066</v>
      </c>
      <c r="H12" s="74"/>
      <c r="I12" s="89">
        <v>3500</v>
      </c>
      <c r="J12" s="74"/>
    </row>
    <row r="13" spans="1:10" ht="11.25" customHeight="1">
      <c r="A13" s="79"/>
      <c r="B13" s="79"/>
      <c r="C13" s="79"/>
      <c r="D13" s="79"/>
      <c r="E13" s="96" t="s">
        <v>2067</v>
      </c>
      <c r="F13" s="79"/>
      <c r="G13" s="79"/>
      <c r="H13" s="79"/>
      <c r="I13" s="84"/>
      <c r="J13" s="79"/>
    </row>
    <row r="14" spans="1:10" ht="11.25" customHeight="1">
      <c r="A14" s="74" t="s">
        <v>2068</v>
      </c>
      <c r="B14" s="74"/>
      <c r="C14" s="81"/>
      <c r="D14" s="81"/>
      <c r="E14" s="97" t="s">
        <v>2069</v>
      </c>
      <c r="F14" s="81"/>
      <c r="G14" s="97" t="s">
        <v>1931</v>
      </c>
      <c r="H14" s="81"/>
      <c r="I14" s="89">
        <v>1000000</v>
      </c>
      <c r="J14" s="91" t="s">
        <v>1688</v>
      </c>
    </row>
    <row r="15" spans="1:10" ht="11.25" customHeight="1">
      <c r="A15" s="74"/>
      <c r="B15" s="74"/>
      <c r="C15" s="74"/>
      <c r="D15" s="74"/>
      <c r="E15" s="90" t="s">
        <v>2070</v>
      </c>
      <c r="F15" s="74"/>
      <c r="G15" s="90" t="s">
        <v>2071</v>
      </c>
      <c r="H15" s="74"/>
      <c r="I15" s="89"/>
      <c r="J15" s="91"/>
    </row>
    <row r="16" spans="1:10" ht="11.25" customHeight="1">
      <c r="A16" s="79"/>
      <c r="B16" s="79"/>
      <c r="C16" s="79"/>
      <c r="D16" s="79"/>
      <c r="E16" s="96" t="s">
        <v>2072</v>
      </c>
      <c r="F16" s="79"/>
      <c r="G16" s="96" t="s">
        <v>2073</v>
      </c>
      <c r="H16" s="79"/>
      <c r="I16" s="84"/>
      <c r="J16" s="79"/>
    </row>
    <row r="17" spans="1:10" ht="11.25" customHeight="1">
      <c r="A17" s="74" t="s">
        <v>1663</v>
      </c>
      <c r="B17" s="74"/>
      <c r="C17" s="74"/>
      <c r="D17" s="74"/>
      <c r="E17" s="97" t="s">
        <v>2069</v>
      </c>
      <c r="F17" s="74"/>
      <c r="G17" s="97" t="s">
        <v>1931</v>
      </c>
      <c r="H17" s="74"/>
      <c r="I17" s="89">
        <v>300000</v>
      </c>
      <c r="J17" s="91" t="s">
        <v>1688</v>
      </c>
    </row>
    <row r="18" spans="1:10" ht="11.25" customHeight="1">
      <c r="A18" s="74"/>
      <c r="B18" s="74"/>
      <c r="C18" s="74"/>
      <c r="D18" s="74"/>
      <c r="E18" s="90" t="s">
        <v>2074</v>
      </c>
      <c r="F18" s="74"/>
      <c r="G18" s="90" t="s">
        <v>2075</v>
      </c>
      <c r="H18" s="74"/>
      <c r="I18" s="89"/>
      <c r="J18" s="74"/>
    </row>
    <row r="19" spans="1:10" ht="11.25" customHeight="1">
      <c r="A19" s="74"/>
      <c r="B19" s="74"/>
      <c r="C19" s="74"/>
      <c r="D19" s="74"/>
      <c r="E19" s="92" t="s">
        <v>2076</v>
      </c>
      <c r="F19" s="74"/>
      <c r="G19" s="90"/>
      <c r="H19" s="74"/>
      <c r="I19" s="89"/>
      <c r="J19" s="74"/>
    </row>
    <row r="20" spans="1:10" ht="11.25" customHeight="1">
      <c r="A20" s="74"/>
      <c r="B20" s="74"/>
      <c r="C20" s="74"/>
      <c r="D20" s="74"/>
      <c r="E20" s="90" t="s">
        <v>2077</v>
      </c>
      <c r="F20" s="74"/>
      <c r="G20" s="90" t="s">
        <v>2078</v>
      </c>
      <c r="H20" s="74"/>
      <c r="I20" s="89"/>
      <c r="J20" s="74"/>
    </row>
    <row r="21" spans="1:10" ht="11.25" customHeight="1">
      <c r="A21" s="79"/>
      <c r="B21" s="79"/>
      <c r="C21" s="79"/>
      <c r="D21" s="79"/>
      <c r="E21" s="96" t="s">
        <v>2079</v>
      </c>
      <c r="F21" s="79"/>
      <c r="G21" s="96" t="s">
        <v>2080</v>
      </c>
      <c r="H21" s="79"/>
      <c r="I21" s="84"/>
      <c r="J21" s="79"/>
    </row>
    <row r="22" spans="1:10" ht="11.25" customHeight="1">
      <c r="A22" s="74" t="s">
        <v>1783</v>
      </c>
      <c r="B22" s="74"/>
      <c r="C22" s="74"/>
      <c r="D22" s="74"/>
      <c r="E22" s="74" t="s">
        <v>2081</v>
      </c>
      <c r="F22" s="74"/>
      <c r="G22" s="74" t="s">
        <v>2082</v>
      </c>
      <c r="H22" s="74"/>
      <c r="I22" s="89">
        <v>5000000</v>
      </c>
      <c r="J22" s="74"/>
    </row>
    <row r="23" spans="1:10" ht="11.25" customHeight="1">
      <c r="A23" s="81"/>
      <c r="B23" s="81"/>
      <c r="C23" s="81"/>
      <c r="D23" s="81"/>
      <c r="E23" s="95" t="s">
        <v>2083</v>
      </c>
      <c r="F23" s="81"/>
      <c r="G23" s="81"/>
      <c r="H23" s="81"/>
      <c r="I23" s="82"/>
      <c r="J23" s="81"/>
    </row>
    <row r="24" spans="1:10" ht="11.25" customHeight="1">
      <c r="A24" s="81"/>
      <c r="B24" s="81"/>
      <c r="C24" s="81"/>
      <c r="D24" s="81"/>
      <c r="E24" s="96" t="s">
        <v>2084</v>
      </c>
      <c r="F24" s="81"/>
      <c r="G24" s="81"/>
      <c r="H24" s="81"/>
      <c r="I24" s="82"/>
      <c r="J24" s="81"/>
    </row>
    <row r="25" spans="1:10" ht="11.25" customHeight="1">
      <c r="A25" s="102" t="s">
        <v>2085</v>
      </c>
      <c r="B25" s="102"/>
      <c r="C25" s="102"/>
      <c r="D25" s="102"/>
      <c r="E25" s="102" t="s">
        <v>2086</v>
      </c>
      <c r="F25" s="102"/>
      <c r="G25" s="102" t="s">
        <v>2087</v>
      </c>
      <c r="H25" s="102"/>
      <c r="I25" s="104" t="s">
        <v>1549</v>
      </c>
      <c r="J25" s="102"/>
    </row>
    <row r="26" spans="1:10" ht="11.25" customHeight="1">
      <c r="A26" s="74" t="s">
        <v>2088</v>
      </c>
      <c r="B26" s="74"/>
      <c r="C26" s="74"/>
      <c r="D26" s="74"/>
      <c r="E26" s="97" t="s">
        <v>2069</v>
      </c>
      <c r="F26" s="74"/>
      <c r="G26" s="97" t="s">
        <v>1931</v>
      </c>
      <c r="H26" s="74"/>
      <c r="I26" s="89">
        <v>70</v>
      </c>
      <c r="J26" s="91" t="s">
        <v>1688</v>
      </c>
    </row>
    <row r="27" spans="1:10" ht="11.25" customHeight="1">
      <c r="A27" s="74"/>
      <c r="B27" s="74"/>
      <c r="C27" s="74"/>
      <c r="D27" s="74"/>
      <c r="E27" s="90" t="s">
        <v>2089</v>
      </c>
      <c r="F27" s="74"/>
      <c r="G27" s="95" t="s">
        <v>2087</v>
      </c>
      <c r="H27" s="74"/>
      <c r="I27" s="89"/>
      <c r="J27" s="74"/>
    </row>
    <row r="28" spans="1:10" ht="11.25" customHeight="1">
      <c r="A28" s="74"/>
      <c r="B28" s="74"/>
      <c r="C28" s="74"/>
      <c r="D28" s="74"/>
      <c r="E28" s="92" t="s">
        <v>2090</v>
      </c>
      <c r="F28" s="74"/>
      <c r="G28" s="90"/>
      <c r="H28" s="74"/>
      <c r="I28" s="89"/>
      <c r="J28" s="74"/>
    </row>
    <row r="29" spans="1:10" ht="11.25" customHeight="1">
      <c r="A29" s="81"/>
      <c r="B29" s="81"/>
      <c r="C29" s="81"/>
      <c r="D29" s="81"/>
      <c r="E29" s="95" t="s">
        <v>2091</v>
      </c>
      <c r="F29" s="81"/>
      <c r="G29" s="95" t="s">
        <v>2092</v>
      </c>
      <c r="H29" s="81"/>
      <c r="I29" s="82" t="s">
        <v>1761</v>
      </c>
      <c r="J29" s="81"/>
    </row>
    <row r="30" spans="1:10" ht="11.25" customHeight="1">
      <c r="A30" s="105" t="s">
        <v>1713</v>
      </c>
      <c r="B30" s="102"/>
      <c r="C30" s="102"/>
      <c r="D30" s="102"/>
      <c r="E30" s="102" t="s">
        <v>2093</v>
      </c>
      <c r="F30" s="102"/>
      <c r="G30" s="105" t="s">
        <v>2066</v>
      </c>
      <c r="H30" s="102"/>
      <c r="I30" s="107">
        <v>20</v>
      </c>
      <c r="J30" s="102"/>
    </row>
    <row r="31" spans="1:10" ht="11.25" customHeight="1">
      <c r="A31" s="102" t="s">
        <v>2094</v>
      </c>
      <c r="B31" s="102"/>
      <c r="C31" s="102"/>
      <c r="D31" s="102"/>
      <c r="E31" s="105" t="s">
        <v>1535</v>
      </c>
      <c r="F31" s="102"/>
      <c r="G31" s="190" t="s">
        <v>1535</v>
      </c>
      <c r="H31" s="102"/>
      <c r="I31" s="107">
        <v>10</v>
      </c>
      <c r="J31" s="102"/>
    </row>
    <row r="32" spans="1:10" ht="11.25" customHeight="1">
      <c r="A32" s="105" t="s">
        <v>1713</v>
      </c>
      <c r="B32" s="102"/>
      <c r="C32" s="102"/>
      <c r="D32" s="102"/>
      <c r="E32" s="102" t="s">
        <v>2095</v>
      </c>
      <c r="F32" s="102"/>
      <c r="G32" s="102" t="s">
        <v>2096</v>
      </c>
      <c r="H32" s="102"/>
      <c r="I32" s="107">
        <v>1200</v>
      </c>
      <c r="J32" s="102"/>
    </row>
    <row r="33" spans="1:10" ht="11.25" customHeight="1">
      <c r="A33" s="97" t="s">
        <v>814</v>
      </c>
      <c r="B33" s="97"/>
      <c r="C33" s="97"/>
      <c r="D33" s="81"/>
      <c r="E33" s="81" t="s">
        <v>2097</v>
      </c>
      <c r="F33" s="81"/>
      <c r="G33" s="127" t="s">
        <v>2098</v>
      </c>
      <c r="H33" s="81"/>
      <c r="I33" s="82">
        <v>5000000</v>
      </c>
      <c r="J33" s="81"/>
    </row>
    <row r="34" spans="1:10" ht="11.25" customHeight="1">
      <c r="A34" s="81"/>
      <c r="B34" s="81"/>
      <c r="C34" s="81"/>
      <c r="D34" s="81"/>
      <c r="E34" s="95" t="s">
        <v>1625</v>
      </c>
      <c r="F34" s="81"/>
      <c r="G34" s="127"/>
      <c r="H34" s="81"/>
      <c r="I34" s="82"/>
      <c r="J34" s="81"/>
    </row>
    <row r="35" spans="1:10" ht="11.25" customHeight="1">
      <c r="A35" s="86"/>
      <c r="B35" s="86"/>
      <c r="C35" s="86"/>
      <c r="D35" s="86"/>
      <c r="E35" s="83" t="s">
        <v>1618</v>
      </c>
      <c r="F35" s="86"/>
      <c r="G35" s="191"/>
      <c r="H35" s="86"/>
      <c r="I35" s="113"/>
      <c r="J35" s="86"/>
    </row>
    <row r="36" spans="1:10" ht="11.25" customHeight="1">
      <c r="A36" s="149" t="s">
        <v>1953</v>
      </c>
      <c r="B36" s="149"/>
      <c r="C36" s="149"/>
      <c r="D36" s="149"/>
      <c r="E36" s="149" t="s">
        <v>2099</v>
      </c>
      <c r="F36" s="149"/>
      <c r="G36" s="149" t="s">
        <v>0</v>
      </c>
      <c r="H36" s="149"/>
      <c r="I36" s="192">
        <v>95000000</v>
      </c>
      <c r="J36" s="193" t="s">
        <v>1688</v>
      </c>
    </row>
    <row r="37" spans="1:10" ht="11.25" customHeight="1">
      <c r="A37" s="81"/>
      <c r="B37" s="81"/>
      <c r="C37" s="81"/>
      <c r="D37" s="81"/>
      <c r="E37" s="95"/>
      <c r="F37" s="81"/>
      <c r="G37" s="95" t="s">
        <v>1</v>
      </c>
      <c r="H37" s="81"/>
      <c r="I37" s="82"/>
      <c r="J37" s="81"/>
    </row>
    <row r="38" spans="1:10" ht="11.25" customHeight="1">
      <c r="A38" s="95"/>
      <c r="B38" s="81"/>
      <c r="C38" s="81"/>
      <c r="D38" s="81"/>
      <c r="E38" s="95" t="s">
        <v>2</v>
      </c>
      <c r="F38" s="81"/>
      <c r="G38" s="95" t="s">
        <v>3</v>
      </c>
      <c r="H38" s="81"/>
      <c r="I38" s="82"/>
      <c r="J38" s="81"/>
    </row>
    <row r="39" spans="1:10" ht="11.25" customHeight="1">
      <c r="A39" s="96"/>
      <c r="B39" s="79"/>
      <c r="C39" s="79"/>
      <c r="D39" s="79"/>
      <c r="E39" s="95" t="s">
        <v>4</v>
      </c>
      <c r="F39" s="81"/>
      <c r="G39" s="194" t="s">
        <v>1535</v>
      </c>
      <c r="H39" s="81"/>
      <c r="I39" s="82"/>
      <c r="J39" s="79"/>
    </row>
    <row r="40" spans="1:10" ht="11.25" customHeight="1">
      <c r="A40" s="105" t="s">
        <v>1713</v>
      </c>
      <c r="B40" s="97"/>
      <c r="C40" s="97"/>
      <c r="D40" s="97"/>
      <c r="E40" s="97" t="s">
        <v>5</v>
      </c>
      <c r="F40" s="97"/>
      <c r="G40" s="190" t="s">
        <v>1535</v>
      </c>
      <c r="H40" s="97"/>
      <c r="I40" s="98">
        <v>50000000</v>
      </c>
      <c r="J40" s="97"/>
    </row>
    <row r="41" spans="1:10" ht="11.25" customHeight="1">
      <c r="A41" s="135" t="s">
        <v>1713</v>
      </c>
      <c r="B41" s="97"/>
      <c r="C41" s="97"/>
      <c r="D41" s="97"/>
      <c r="E41" s="97" t="s">
        <v>6</v>
      </c>
      <c r="F41" s="97"/>
      <c r="G41" s="149" t="s">
        <v>0</v>
      </c>
      <c r="H41" s="97"/>
      <c r="I41" s="98">
        <v>10000000</v>
      </c>
      <c r="J41" s="97"/>
    </row>
    <row r="42" spans="1:10" ht="11.25" customHeight="1">
      <c r="A42" s="96"/>
      <c r="B42" s="79"/>
      <c r="C42" s="79"/>
      <c r="D42" s="79"/>
      <c r="E42" s="79"/>
      <c r="F42" s="79"/>
      <c r="G42" s="96" t="s">
        <v>1</v>
      </c>
      <c r="H42" s="79"/>
      <c r="I42" s="84"/>
      <c r="J42" s="79"/>
    </row>
    <row r="43" spans="1:10" ht="11.25" customHeight="1">
      <c r="A43" s="135" t="s">
        <v>1713</v>
      </c>
      <c r="B43" s="97"/>
      <c r="C43" s="97"/>
      <c r="D43" s="97"/>
      <c r="E43" s="97" t="s">
        <v>7</v>
      </c>
      <c r="F43" s="97"/>
      <c r="G43" s="105" t="s">
        <v>1535</v>
      </c>
      <c r="H43" s="97"/>
      <c r="I43" s="98">
        <v>6500000</v>
      </c>
      <c r="J43" s="97"/>
    </row>
    <row r="44" spans="1:10" ht="11.25" customHeight="1">
      <c r="A44" s="105" t="s">
        <v>1713</v>
      </c>
      <c r="B44" s="102"/>
      <c r="C44" s="102"/>
      <c r="D44" s="102"/>
      <c r="E44" s="102" t="s">
        <v>8</v>
      </c>
      <c r="F44" s="102"/>
      <c r="G44" s="105" t="s">
        <v>1535</v>
      </c>
      <c r="H44" s="102"/>
      <c r="I44" s="107">
        <v>1000000</v>
      </c>
      <c r="J44" s="102"/>
    </row>
    <row r="45" spans="1:10" ht="11.25" customHeight="1">
      <c r="A45" s="79" t="s">
        <v>1649</v>
      </c>
      <c r="B45" s="79"/>
      <c r="C45" s="79"/>
      <c r="D45" s="74"/>
      <c r="E45" s="81"/>
      <c r="F45" s="74"/>
      <c r="G45" s="97"/>
      <c r="H45" s="97"/>
      <c r="I45" s="98"/>
      <c r="J45" s="97"/>
    </row>
    <row r="46" spans="1:10" ht="11.25" customHeight="1">
      <c r="A46" s="135" t="s">
        <v>9</v>
      </c>
      <c r="B46" s="97"/>
      <c r="C46" s="195"/>
      <c r="D46" s="81"/>
      <c r="E46" s="81" t="s">
        <v>10</v>
      </c>
      <c r="F46" s="74"/>
      <c r="G46" s="81"/>
      <c r="H46" s="74"/>
      <c r="I46" s="89"/>
      <c r="J46" s="74"/>
    </row>
    <row r="47" spans="1:10" ht="11.25" customHeight="1">
      <c r="A47" s="114"/>
      <c r="B47" s="81"/>
      <c r="C47" s="81"/>
      <c r="D47" s="81"/>
      <c r="E47" s="95" t="s">
        <v>11</v>
      </c>
      <c r="F47" s="81"/>
      <c r="G47" s="81"/>
      <c r="H47" s="81"/>
      <c r="I47" s="111"/>
      <c r="J47" s="81"/>
    </row>
    <row r="48" spans="1:10" ht="11.25" customHeight="1">
      <c r="A48" s="194"/>
      <c r="B48" s="79"/>
      <c r="C48" s="79"/>
      <c r="D48" s="79"/>
      <c r="E48" s="194" t="s">
        <v>12</v>
      </c>
      <c r="F48" s="79"/>
      <c r="G48" s="96" t="s">
        <v>13</v>
      </c>
      <c r="H48" s="79"/>
      <c r="I48" s="126">
        <v>11800</v>
      </c>
      <c r="J48" s="79"/>
    </row>
    <row r="49" spans="1:10" ht="11.25" customHeight="1">
      <c r="A49" s="190" t="s">
        <v>1713</v>
      </c>
      <c r="B49" s="102"/>
      <c r="C49" s="102"/>
      <c r="D49" s="102"/>
      <c r="E49" s="194" t="s">
        <v>14</v>
      </c>
      <c r="F49" s="79"/>
      <c r="G49" s="190" t="s">
        <v>1535</v>
      </c>
      <c r="H49" s="102"/>
      <c r="I49" s="104">
        <v>23500</v>
      </c>
      <c r="J49" s="102"/>
    </row>
    <row r="50" spans="1:10" ht="11.25" customHeight="1">
      <c r="A50" s="190" t="s">
        <v>1713</v>
      </c>
      <c r="B50" s="102"/>
      <c r="C50" s="102"/>
      <c r="D50" s="102"/>
      <c r="E50" s="194" t="s">
        <v>15</v>
      </c>
      <c r="F50" s="79"/>
      <c r="G50" s="190" t="s">
        <v>1535</v>
      </c>
      <c r="H50" s="102"/>
      <c r="I50" s="104">
        <v>12700</v>
      </c>
      <c r="J50" s="102"/>
    </row>
    <row r="51" spans="1:10" ht="11.25" customHeight="1">
      <c r="A51" s="196" t="s">
        <v>1713</v>
      </c>
      <c r="B51" s="97"/>
      <c r="C51" s="97"/>
      <c r="D51" s="81"/>
      <c r="E51" s="95" t="s">
        <v>16</v>
      </c>
      <c r="F51" s="81"/>
      <c r="G51" s="95"/>
      <c r="H51" s="81"/>
      <c r="I51" s="111"/>
      <c r="J51" s="81"/>
    </row>
    <row r="52" spans="1:10" ht="11.25" customHeight="1">
      <c r="A52" s="194"/>
      <c r="B52" s="79"/>
      <c r="C52" s="79"/>
      <c r="D52" s="79"/>
      <c r="E52" s="194" t="s">
        <v>17</v>
      </c>
      <c r="F52" s="79"/>
      <c r="G52" s="96" t="s">
        <v>18</v>
      </c>
      <c r="H52" s="79"/>
      <c r="I52" s="126">
        <v>7820</v>
      </c>
      <c r="J52" s="79"/>
    </row>
    <row r="53" spans="1:10" ht="11.25" customHeight="1">
      <c r="A53" s="190" t="s">
        <v>1713</v>
      </c>
      <c r="B53" s="102"/>
      <c r="C53" s="102"/>
      <c r="D53" s="102"/>
      <c r="E53" s="194" t="s">
        <v>19</v>
      </c>
      <c r="F53" s="79"/>
      <c r="G53" s="190" t="s">
        <v>1535</v>
      </c>
      <c r="H53" s="102"/>
      <c r="I53" s="104">
        <v>2700</v>
      </c>
      <c r="J53" s="102"/>
    </row>
    <row r="54" spans="1:10" ht="11.25" customHeight="1">
      <c r="A54" s="190" t="s">
        <v>1713</v>
      </c>
      <c r="B54" s="102"/>
      <c r="C54" s="102"/>
      <c r="D54" s="102"/>
      <c r="E54" s="194" t="s">
        <v>20</v>
      </c>
      <c r="F54" s="79"/>
      <c r="G54" s="190" t="s">
        <v>1535</v>
      </c>
      <c r="H54" s="102"/>
      <c r="I54" s="104">
        <v>5750</v>
      </c>
      <c r="J54" s="102"/>
    </row>
    <row r="55" spans="1:10" ht="11.25" customHeight="1">
      <c r="A55" s="190" t="s">
        <v>1713</v>
      </c>
      <c r="B55" s="102"/>
      <c r="C55" s="102"/>
      <c r="D55" s="102"/>
      <c r="E55" s="190" t="s">
        <v>21</v>
      </c>
      <c r="F55" s="102"/>
      <c r="G55" s="190" t="s">
        <v>1535</v>
      </c>
      <c r="H55" s="102"/>
      <c r="I55" s="104">
        <v>25700</v>
      </c>
      <c r="J55" s="102"/>
    </row>
    <row r="56" spans="1:10" ht="11.25" customHeight="1">
      <c r="A56" s="190" t="s">
        <v>1713</v>
      </c>
      <c r="B56" s="102"/>
      <c r="C56" s="102"/>
      <c r="D56" s="102"/>
      <c r="E56" s="190" t="s">
        <v>22</v>
      </c>
      <c r="F56" s="102"/>
      <c r="G56" s="190" t="s">
        <v>1535</v>
      </c>
      <c r="H56" s="102"/>
      <c r="I56" s="104">
        <v>86200</v>
      </c>
      <c r="J56" s="102"/>
    </row>
    <row r="57" spans="1:10" ht="11.25" customHeight="1">
      <c r="A57" s="190" t="s">
        <v>1713</v>
      </c>
      <c r="B57" s="102"/>
      <c r="C57" s="102"/>
      <c r="D57" s="102"/>
      <c r="E57" s="190" t="s">
        <v>23</v>
      </c>
      <c r="F57" s="102"/>
      <c r="G57" s="190" t="s">
        <v>1535</v>
      </c>
      <c r="H57" s="102"/>
      <c r="I57" s="104">
        <v>14200</v>
      </c>
      <c r="J57" s="102"/>
    </row>
    <row r="58" spans="1:10" ht="11.25" customHeight="1">
      <c r="A58" s="196" t="s">
        <v>1713</v>
      </c>
      <c r="B58" s="97"/>
      <c r="C58" s="97"/>
      <c r="D58" s="81"/>
      <c r="E58" s="95" t="s">
        <v>24</v>
      </c>
      <c r="F58" s="81"/>
      <c r="G58" s="95"/>
      <c r="H58" s="81"/>
      <c r="I58" s="111"/>
      <c r="J58" s="81"/>
    </row>
    <row r="59" spans="1:10" ht="11.25" customHeight="1">
      <c r="A59" s="194"/>
      <c r="B59" s="79"/>
      <c r="C59" s="79"/>
      <c r="D59" s="79"/>
      <c r="E59" s="194" t="s">
        <v>25</v>
      </c>
      <c r="F59" s="79"/>
      <c r="G59" s="96" t="s">
        <v>26</v>
      </c>
      <c r="H59" s="79"/>
      <c r="I59" s="126">
        <v>5710</v>
      </c>
      <c r="J59" s="79"/>
    </row>
    <row r="60" spans="1:10" ht="11.25" customHeight="1">
      <c r="A60" s="190" t="s">
        <v>1713</v>
      </c>
      <c r="B60" s="102"/>
      <c r="C60" s="102"/>
      <c r="D60" s="81"/>
      <c r="E60" s="194" t="s">
        <v>27</v>
      </c>
      <c r="F60" s="79"/>
      <c r="G60" s="190" t="s">
        <v>1535</v>
      </c>
      <c r="H60" s="102"/>
      <c r="I60" s="104">
        <v>1190</v>
      </c>
      <c r="J60" s="102"/>
    </row>
    <row r="61" spans="1:10" ht="11.25" customHeight="1">
      <c r="A61" s="355" t="s">
        <v>1745</v>
      </c>
      <c r="B61" s="355"/>
      <c r="C61" s="355"/>
      <c r="D61" s="355"/>
      <c r="E61" s="355"/>
      <c r="F61" s="355"/>
      <c r="G61" s="355"/>
      <c r="H61" s="355"/>
      <c r="I61" s="355"/>
      <c r="J61" s="355"/>
    </row>
    <row r="62" spans="1:10" ht="11.25" customHeight="1">
      <c r="A62" s="337"/>
      <c r="B62" s="337"/>
      <c r="C62" s="337"/>
      <c r="D62" s="337"/>
      <c r="E62" s="337"/>
      <c r="F62" s="337"/>
      <c r="G62" s="337"/>
      <c r="H62" s="337"/>
      <c r="I62" s="337"/>
      <c r="J62" s="337"/>
    </row>
    <row r="63" spans="1:10" ht="11.25" customHeight="1">
      <c r="A63" s="337"/>
      <c r="B63" s="337"/>
      <c r="C63" s="337"/>
      <c r="D63" s="337"/>
      <c r="E63" s="337"/>
      <c r="F63" s="337"/>
      <c r="G63" s="337"/>
      <c r="H63" s="337"/>
      <c r="I63" s="337"/>
      <c r="J63" s="337"/>
    </row>
    <row r="64" spans="1:10" ht="11.25" customHeight="1">
      <c r="A64" s="337"/>
      <c r="B64" s="337"/>
      <c r="C64" s="337"/>
      <c r="D64" s="337"/>
      <c r="E64" s="337"/>
      <c r="F64" s="337"/>
      <c r="G64" s="337"/>
      <c r="H64" s="337"/>
      <c r="I64" s="337"/>
      <c r="J64" s="337"/>
    </row>
    <row r="65" spans="1:10" ht="11.25" customHeight="1">
      <c r="A65" s="337"/>
      <c r="B65" s="337"/>
      <c r="C65" s="337"/>
      <c r="D65" s="337"/>
      <c r="E65" s="337"/>
      <c r="F65" s="337"/>
      <c r="G65" s="337"/>
      <c r="H65" s="337"/>
      <c r="I65" s="337"/>
      <c r="J65" s="337"/>
    </row>
    <row r="66" spans="1:10" ht="11.25" customHeight="1">
      <c r="A66" s="337"/>
      <c r="B66" s="337"/>
      <c r="C66" s="337"/>
      <c r="D66" s="337"/>
      <c r="E66" s="337"/>
      <c r="F66" s="337"/>
      <c r="G66" s="337"/>
      <c r="H66" s="337"/>
      <c r="I66" s="337"/>
      <c r="J66" s="337"/>
    </row>
    <row r="67" spans="1:10" ht="11.25" customHeight="1">
      <c r="A67" s="337"/>
      <c r="B67" s="337"/>
      <c r="C67" s="337"/>
      <c r="D67" s="337"/>
      <c r="E67" s="337"/>
      <c r="F67" s="337"/>
      <c r="G67" s="337"/>
      <c r="H67" s="337"/>
      <c r="I67" s="337"/>
      <c r="J67" s="337"/>
    </row>
    <row r="68" spans="1:10" ht="11.25" customHeight="1">
      <c r="A68" s="337" t="s">
        <v>28</v>
      </c>
      <c r="B68" s="337"/>
      <c r="C68" s="337"/>
      <c r="D68" s="337"/>
      <c r="E68" s="337"/>
      <c r="F68" s="337"/>
      <c r="G68" s="337"/>
      <c r="H68" s="337"/>
      <c r="I68" s="337"/>
      <c r="J68" s="337"/>
    </row>
    <row r="69" spans="1:10" ht="11.25" customHeight="1">
      <c r="A69" s="337" t="s">
        <v>813</v>
      </c>
      <c r="B69" s="337"/>
      <c r="C69" s="337"/>
      <c r="D69" s="337"/>
      <c r="E69" s="337"/>
      <c r="F69" s="337"/>
      <c r="G69" s="337"/>
      <c r="H69" s="337"/>
      <c r="I69" s="337"/>
      <c r="J69" s="337"/>
    </row>
    <row r="70" spans="1:10" ht="11.25" customHeight="1">
      <c r="A70" s="337"/>
      <c r="B70" s="337"/>
      <c r="C70" s="337"/>
      <c r="D70" s="337"/>
      <c r="E70" s="337"/>
      <c r="F70" s="337"/>
      <c r="G70" s="337"/>
      <c r="H70" s="337"/>
      <c r="I70" s="337"/>
      <c r="J70" s="337"/>
    </row>
    <row r="71" spans="1:10" ht="11.25" customHeight="1">
      <c r="A71" s="337" t="s">
        <v>1521</v>
      </c>
      <c r="B71" s="337"/>
      <c r="C71" s="337"/>
      <c r="D71" s="337"/>
      <c r="E71" s="337"/>
      <c r="F71" s="337"/>
      <c r="G71" s="337"/>
      <c r="H71" s="337"/>
      <c r="I71" s="337"/>
      <c r="J71" s="337"/>
    </row>
    <row r="72" spans="1:10" ht="11.25" customHeight="1">
      <c r="A72" s="338"/>
      <c r="B72" s="338"/>
      <c r="C72" s="338"/>
      <c r="D72" s="338"/>
      <c r="E72" s="338"/>
      <c r="F72" s="338"/>
      <c r="G72" s="338"/>
      <c r="H72" s="338"/>
      <c r="I72" s="338"/>
      <c r="J72" s="338"/>
    </row>
    <row r="73" spans="1:10" ht="11.25" customHeight="1">
      <c r="A73" s="351"/>
      <c r="B73" s="351"/>
      <c r="C73" s="351"/>
      <c r="D73" s="74"/>
      <c r="E73" s="75" t="s">
        <v>2056</v>
      </c>
      <c r="F73" s="74"/>
      <c r="G73" s="75"/>
      <c r="H73" s="74"/>
      <c r="I73" s="77" t="s">
        <v>1763</v>
      </c>
      <c r="J73" s="74"/>
    </row>
    <row r="74" spans="1:10" ht="11.25" customHeight="1">
      <c r="A74" s="356" t="s">
        <v>1579</v>
      </c>
      <c r="B74" s="356"/>
      <c r="C74" s="356"/>
      <c r="D74" s="187"/>
      <c r="E74" s="187" t="s">
        <v>2057</v>
      </c>
      <c r="F74" s="188"/>
      <c r="G74" s="187" t="s">
        <v>1678</v>
      </c>
      <c r="H74" s="187"/>
      <c r="I74" s="189" t="s">
        <v>1855</v>
      </c>
      <c r="J74" s="79"/>
    </row>
    <row r="75" spans="1:10" ht="11.25" customHeight="1">
      <c r="A75" s="102" t="s">
        <v>29</v>
      </c>
      <c r="B75" s="102"/>
      <c r="C75" s="102"/>
      <c r="D75" s="74"/>
      <c r="E75" s="81"/>
      <c r="F75" s="74"/>
      <c r="G75" s="74"/>
      <c r="H75" s="74"/>
      <c r="I75" s="89"/>
      <c r="J75" s="74"/>
    </row>
    <row r="76" spans="1:10" ht="11.25" customHeight="1">
      <c r="A76" s="135" t="s">
        <v>1462</v>
      </c>
      <c r="B76" s="97"/>
      <c r="C76" s="97"/>
      <c r="D76" s="81"/>
      <c r="E76" s="81" t="s">
        <v>1493</v>
      </c>
      <c r="F76" s="81"/>
      <c r="G76" s="81"/>
      <c r="H76" s="81"/>
      <c r="I76" s="82"/>
      <c r="J76" s="81"/>
    </row>
    <row r="77" spans="1:10" ht="11.25" customHeight="1">
      <c r="A77" s="114"/>
      <c r="B77" s="81"/>
      <c r="C77" s="81"/>
      <c r="D77" s="81"/>
      <c r="E77" s="95" t="s">
        <v>30</v>
      </c>
      <c r="F77" s="81"/>
      <c r="G77" s="81"/>
      <c r="H77" s="81"/>
      <c r="I77" s="111"/>
      <c r="J77" s="81"/>
    </row>
    <row r="78" spans="1:10" ht="11.25" customHeight="1">
      <c r="A78" s="194"/>
      <c r="B78" s="79"/>
      <c r="C78" s="79"/>
      <c r="D78" s="79"/>
      <c r="E78" s="194" t="s">
        <v>31</v>
      </c>
      <c r="F78" s="79"/>
      <c r="G78" s="96" t="s">
        <v>26</v>
      </c>
      <c r="H78" s="79"/>
      <c r="I78" s="126">
        <v>6630</v>
      </c>
      <c r="J78" s="79"/>
    </row>
    <row r="79" spans="1:10" ht="11.25" customHeight="1">
      <c r="A79" s="190" t="s">
        <v>1713</v>
      </c>
      <c r="B79" s="102"/>
      <c r="C79" s="102"/>
      <c r="D79" s="102"/>
      <c r="E79" s="194" t="s">
        <v>32</v>
      </c>
      <c r="F79" s="79"/>
      <c r="G79" s="190" t="s">
        <v>1535</v>
      </c>
      <c r="H79" s="102"/>
      <c r="I79" s="104">
        <v>65800</v>
      </c>
      <c r="J79" s="102"/>
    </row>
    <row r="80" spans="1:10" ht="11.25" customHeight="1">
      <c r="A80" s="190" t="s">
        <v>1713</v>
      </c>
      <c r="B80" s="102"/>
      <c r="C80" s="102"/>
      <c r="D80" s="102"/>
      <c r="E80" s="194" t="s">
        <v>33</v>
      </c>
      <c r="F80" s="79"/>
      <c r="G80" s="190" t="s">
        <v>1535</v>
      </c>
      <c r="H80" s="102"/>
      <c r="I80" s="104">
        <v>32500</v>
      </c>
      <c r="J80" s="102"/>
    </row>
    <row r="81" spans="1:10" ht="11.25" customHeight="1">
      <c r="A81" s="194" t="s">
        <v>1713</v>
      </c>
      <c r="B81" s="81"/>
      <c r="C81" s="81"/>
      <c r="D81" s="74"/>
      <c r="E81" s="194" t="s">
        <v>34</v>
      </c>
      <c r="F81" s="79"/>
      <c r="G81" s="96" t="s">
        <v>1726</v>
      </c>
      <c r="H81" s="79"/>
      <c r="I81" s="126">
        <v>71600</v>
      </c>
      <c r="J81" s="79"/>
    </row>
    <row r="82" spans="1:10" ht="11.25" customHeight="1">
      <c r="A82" s="190" t="s">
        <v>1713</v>
      </c>
      <c r="B82" s="102"/>
      <c r="C82" s="102"/>
      <c r="D82" s="102"/>
      <c r="E82" s="190" t="s">
        <v>35</v>
      </c>
      <c r="F82" s="102"/>
      <c r="G82" s="190" t="s">
        <v>1535</v>
      </c>
      <c r="H82" s="102"/>
      <c r="I82" s="104">
        <v>31700</v>
      </c>
      <c r="J82" s="102"/>
    </row>
    <row r="83" spans="1:10" ht="11.25" customHeight="1">
      <c r="A83" s="190" t="s">
        <v>1713</v>
      </c>
      <c r="B83" s="102"/>
      <c r="C83" s="102"/>
      <c r="D83" s="102"/>
      <c r="E83" s="190" t="s">
        <v>36</v>
      </c>
      <c r="F83" s="102"/>
      <c r="G83" s="190" t="s">
        <v>1535</v>
      </c>
      <c r="H83" s="102"/>
      <c r="I83" s="104">
        <v>23300</v>
      </c>
      <c r="J83" s="102"/>
    </row>
    <row r="84" spans="1:10" ht="11.25" customHeight="1">
      <c r="A84" s="196" t="s">
        <v>1713</v>
      </c>
      <c r="B84" s="97"/>
      <c r="C84" s="97"/>
      <c r="D84" s="97"/>
      <c r="E84" s="97" t="s">
        <v>37</v>
      </c>
      <c r="F84" s="97"/>
      <c r="G84" s="97"/>
      <c r="H84" s="97"/>
      <c r="I84" s="98"/>
      <c r="J84" s="97"/>
    </row>
    <row r="85" spans="1:10" ht="11.25" customHeight="1">
      <c r="A85" s="95"/>
      <c r="B85" s="81"/>
      <c r="C85" s="128"/>
      <c r="D85" s="81"/>
      <c r="E85" s="95" t="s">
        <v>38</v>
      </c>
      <c r="F85" s="81"/>
      <c r="G85" s="81"/>
      <c r="H85" s="81"/>
      <c r="I85" s="111"/>
      <c r="J85" s="81"/>
    </row>
    <row r="86" spans="1:10" ht="11.25" customHeight="1">
      <c r="A86" s="194"/>
      <c r="B86" s="79"/>
      <c r="C86" s="79"/>
      <c r="D86" s="79"/>
      <c r="E86" s="194" t="s">
        <v>39</v>
      </c>
      <c r="F86" s="79"/>
      <c r="G86" s="96" t="s">
        <v>18</v>
      </c>
      <c r="H86" s="79"/>
      <c r="I86" s="166" t="s">
        <v>1549</v>
      </c>
      <c r="J86" s="79"/>
    </row>
    <row r="87" spans="1:10" ht="11.25" customHeight="1">
      <c r="A87" s="190" t="s">
        <v>1713</v>
      </c>
      <c r="B87" s="102"/>
      <c r="C87" s="102"/>
      <c r="D87" s="102"/>
      <c r="E87" s="194" t="s">
        <v>40</v>
      </c>
      <c r="F87" s="79"/>
      <c r="G87" s="190" t="s">
        <v>1535</v>
      </c>
      <c r="H87" s="102"/>
      <c r="I87" s="104">
        <v>2750</v>
      </c>
      <c r="J87" s="102"/>
    </row>
    <row r="88" spans="1:10" ht="11.25" customHeight="1">
      <c r="A88" s="190" t="s">
        <v>1713</v>
      </c>
      <c r="B88" s="102"/>
      <c r="C88" s="102"/>
      <c r="D88" s="102"/>
      <c r="E88" s="194" t="s">
        <v>41</v>
      </c>
      <c r="F88" s="79"/>
      <c r="G88" s="190" t="s">
        <v>1535</v>
      </c>
      <c r="H88" s="102"/>
      <c r="I88" s="104">
        <v>15000</v>
      </c>
      <c r="J88" s="102"/>
    </row>
    <row r="89" spans="1:10" ht="11.25" customHeight="1">
      <c r="A89" s="190" t="s">
        <v>1713</v>
      </c>
      <c r="B89" s="102"/>
      <c r="C89" s="102"/>
      <c r="D89" s="102"/>
      <c r="E89" s="96" t="s">
        <v>42</v>
      </c>
      <c r="F89" s="79"/>
      <c r="G89" s="190" t="s">
        <v>1535</v>
      </c>
      <c r="H89" s="102"/>
      <c r="I89" s="104">
        <v>62100</v>
      </c>
      <c r="J89" s="102"/>
    </row>
    <row r="90" spans="1:10" ht="11.25" customHeight="1">
      <c r="A90" s="135" t="s">
        <v>43</v>
      </c>
      <c r="B90" s="97"/>
      <c r="C90" s="97"/>
      <c r="D90" s="97"/>
      <c r="E90" s="97" t="s">
        <v>44</v>
      </c>
      <c r="F90" s="74"/>
      <c r="G90" s="97"/>
      <c r="H90" s="74"/>
      <c r="I90" s="89"/>
      <c r="J90" s="74"/>
    </row>
    <row r="91" spans="1:10" ht="11.25" customHeight="1">
      <c r="A91" s="194"/>
      <c r="B91" s="79"/>
      <c r="C91" s="86"/>
      <c r="D91" s="86"/>
      <c r="E91" s="83" t="s">
        <v>45</v>
      </c>
      <c r="F91" s="86"/>
      <c r="G91" s="83" t="s">
        <v>13</v>
      </c>
      <c r="H91" s="86"/>
      <c r="I91" s="88">
        <v>39500</v>
      </c>
      <c r="J91" s="86"/>
    </row>
    <row r="92" spans="1:10" ht="11.25" customHeight="1">
      <c r="A92" s="196" t="s">
        <v>1713</v>
      </c>
      <c r="B92" s="81"/>
      <c r="C92" s="81"/>
      <c r="D92" s="81"/>
      <c r="E92" s="95" t="s">
        <v>16</v>
      </c>
      <c r="F92" s="81"/>
      <c r="G92" s="95"/>
      <c r="H92" s="81"/>
      <c r="I92" s="111"/>
      <c r="J92" s="81"/>
    </row>
    <row r="93" spans="1:10" ht="11.25" customHeight="1">
      <c r="A93" s="194"/>
      <c r="B93" s="79"/>
      <c r="C93" s="79"/>
      <c r="D93" s="79"/>
      <c r="E93" s="194" t="s">
        <v>19</v>
      </c>
      <c r="F93" s="79"/>
      <c r="G93" s="96" t="s">
        <v>18</v>
      </c>
      <c r="H93" s="79"/>
      <c r="I93" s="126">
        <v>2100</v>
      </c>
      <c r="J93" s="79"/>
    </row>
    <row r="94" spans="1:10" ht="11.25" customHeight="1">
      <c r="A94" s="190" t="s">
        <v>1713</v>
      </c>
      <c r="B94" s="102"/>
      <c r="C94" s="102"/>
      <c r="D94" s="102"/>
      <c r="E94" s="194" t="s">
        <v>20</v>
      </c>
      <c r="F94" s="79"/>
      <c r="G94" s="190" t="s">
        <v>1535</v>
      </c>
      <c r="H94" s="102"/>
      <c r="I94" s="104">
        <v>3890</v>
      </c>
      <c r="J94" s="102"/>
    </row>
    <row r="95" spans="1:10" ht="11.25" customHeight="1">
      <c r="A95" s="190" t="s">
        <v>1713</v>
      </c>
      <c r="B95" s="102"/>
      <c r="C95" s="102"/>
      <c r="D95" s="102"/>
      <c r="E95" s="190" t="s">
        <v>21</v>
      </c>
      <c r="F95" s="102"/>
      <c r="G95" s="190" t="s">
        <v>1535</v>
      </c>
      <c r="H95" s="102"/>
      <c r="I95" s="104">
        <v>21200</v>
      </c>
      <c r="J95" s="102"/>
    </row>
    <row r="96" spans="1:10" ht="11.25" customHeight="1">
      <c r="A96" s="190" t="s">
        <v>1713</v>
      </c>
      <c r="B96" s="102"/>
      <c r="C96" s="102"/>
      <c r="D96" s="102"/>
      <c r="E96" s="190" t="s">
        <v>22</v>
      </c>
      <c r="F96" s="102"/>
      <c r="G96" s="190" t="s">
        <v>1535</v>
      </c>
      <c r="H96" s="102"/>
      <c r="I96" s="104">
        <v>77800</v>
      </c>
      <c r="J96" s="102"/>
    </row>
    <row r="97" spans="1:10" ht="11.25" customHeight="1">
      <c r="A97" s="190" t="s">
        <v>1713</v>
      </c>
      <c r="B97" s="102"/>
      <c r="C97" s="102"/>
      <c r="D97" s="102"/>
      <c r="E97" s="105" t="s">
        <v>46</v>
      </c>
      <c r="F97" s="102"/>
      <c r="G97" s="96" t="s">
        <v>26</v>
      </c>
      <c r="H97" s="102"/>
      <c r="I97" s="104">
        <v>4000</v>
      </c>
      <c r="J97" s="102"/>
    </row>
    <row r="98" spans="1:10" ht="11.25" customHeight="1">
      <c r="A98" s="196" t="s">
        <v>1713</v>
      </c>
      <c r="B98" s="97"/>
      <c r="C98" s="97"/>
      <c r="D98" s="97"/>
      <c r="E98" s="135" t="s">
        <v>30</v>
      </c>
      <c r="F98" s="97"/>
      <c r="G98" s="135"/>
      <c r="H98" s="97"/>
      <c r="I98" s="115"/>
      <c r="J98" s="97"/>
    </row>
    <row r="99" spans="1:10" ht="11.25" customHeight="1">
      <c r="A99" s="194"/>
      <c r="B99" s="79"/>
      <c r="C99" s="79"/>
      <c r="D99" s="79"/>
      <c r="E99" s="194" t="s">
        <v>35</v>
      </c>
      <c r="F99" s="79"/>
      <c r="G99" s="194" t="s">
        <v>1535</v>
      </c>
      <c r="H99" s="79"/>
      <c r="I99" s="126">
        <v>58200</v>
      </c>
      <c r="J99" s="79"/>
    </row>
    <row r="100" spans="1:10" ht="11.25" customHeight="1">
      <c r="A100" s="196" t="s">
        <v>1713</v>
      </c>
      <c r="B100" s="97"/>
      <c r="C100" s="97"/>
      <c r="D100" s="97"/>
      <c r="E100" s="196" t="s">
        <v>47</v>
      </c>
      <c r="F100" s="97"/>
      <c r="G100" s="198"/>
      <c r="H100" s="97"/>
      <c r="I100" s="115"/>
      <c r="J100" s="97"/>
    </row>
    <row r="101" spans="1:10" ht="11.25" customHeight="1">
      <c r="A101" s="194"/>
      <c r="B101" s="79"/>
      <c r="C101" s="79"/>
      <c r="D101" s="79"/>
      <c r="E101" s="199" t="s">
        <v>48</v>
      </c>
      <c r="F101" s="79"/>
      <c r="G101" s="194" t="s">
        <v>1535</v>
      </c>
      <c r="H101" s="79"/>
      <c r="I101" s="126">
        <v>88800</v>
      </c>
      <c r="J101" s="79"/>
    </row>
    <row r="102" spans="1:10" ht="11.25" customHeight="1">
      <c r="A102" s="190" t="s">
        <v>1713</v>
      </c>
      <c r="B102" s="102"/>
      <c r="C102" s="102"/>
      <c r="D102" s="102"/>
      <c r="E102" s="200" t="s">
        <v>49</v>
      </c>
      <c r="F102" s="102"/>
      <c r="G102" s="190" t="s">
        <v>1535</v>
      </c>
      <c r="H102" s="102"/>
      <c r="I102" s="104">
        <v>111000</v>
      </c>
      <c r="J102" s="102"/>
    </row>
    <row r="103" spans="1:10" ht="11.25" customHeight="1">
      <c r="A103" s="196" t="s">
        <v>1713</v>
      </c>
      <c r="B103" s="97"/>
      <c r="C103" s="97"/>
      <c r="D103" s="97"/>
      <c r="E103" s="97" t="s">
        <v>50</v>
      </c>
      <c r="F103" s="97"/>
      <c r="G103" s="97"/>
      <c r="H103" s="97"/>
      <c r="I103" s="98"/>
      <c r="J103" s="97"/>
    </row>
    <row r="104" spans="1:10" ht="11.25" customHeight="1">
      <c r="A104" s="194"/>
      <c r="B104" s="79"/>
      <c r="C104" s="79"/>
      <c r="D104" s="79"/>
      <c r="E104" s="96" t="s">
        <v>51</v>
      </c>
      <c r="F104" s="79"/>
      <c r="G104" s="79" t="s">
        <v>18</v>
      </c>
      <c r="H104" s="79"/>
      <c r="I104" s="166" t="s">
        <v>1549</v>
      </c>
      <c r="J104" s="79"/>
    </row>
    <row r="105" spans="1:10" ht="11.25" customHeight="1">
      <c r="A105" s="190" t="s">
        <v>1713</v>
      </c>
      <c r="B105" s="102"/>
      <c r="C105" s="102"/>
      <c r="D105" s="102"/>
      <c r="E105" s="96" t="s">
        <v>52</v>
      </c>
      <c r="F105" s="79"/>
      <c r="G105" s="105" t="s">
        <v>1535</v>
      </c>
      <c r="H105" s="102"/>
      <c r="I105" s="104">
        <v>1200</v>
      </c>
      <c r="J105" s="102"/>
    </row>
    <row r="106" spans="1:10" ht="11.25" customHeight="1">
      <c r="A106" s="135" t="s">
        <v>1660</v>
      </c>
      <c r="B106" s="97"/>
      <c r="C106" s="195"/>
      <c r="D106" s="97"/>
      <c r="E106" s="97" t="s">
        <v>44</v>
      </c>
      <c r="F106" s="97"/>
      <c r="G106" s="97"/>
      <c r="H106" s="97"/>
      <c r="I106" s="115"/>
      <c r="J106" s="97"/>
    </row>
    <row r="107" spans="1:10" ht="11.25" customHeight="1">
      <c r="A107" s="114"/>
      <c r="B107" s="81"/>
      <c r="C107" s="81"/>
      <c r="D107" s="81"/>
      <c r="E107" s="95" t="s">
        <v>11</v>
      </c>
      <c r="F107" s="81"/>
      <c r="G107" s="81"/>
      <c r="H107" s="81"/>
      <c r="I107" s="111"/>
      <c r="J107" s="81"/>
    </row>
    <row r="108" spans="1:10" ht="11.25" customHeight="1">
      <c r="A108" s="194"/>
      <c r="B108" s="79"/>
      <c r="C108" s="79"/>
      <c r="D108" s="86"/>
      <c r="E108" s="201" t="s">
        <v>53</v>
      </c>
      <c r="F108" s="86"/>
      <c r="G108" s="96" t="s">
        <v>54</v>
      </c>
      <c r="H108" s="86"/>
      <c r="I108" s="88">
        <v>250000</v>
      </c>
      <c r="J108" s="86"/>
    </row>
    <row r="109" spans="1:10" ht="11.25" customHeight="1">
      <c r="A109" s="196" t="s">
        <v>1713</v>
      </c>
      <c r="B109" s="97"/>
      <c r="C109" s="97"/>
      <c r="D109" s="81"/>
      <c r="E109" s="147" t="s">
        <v>55</v>
      </c>
      <c r="F109" s="81"/>
      <c r="G109" s="196" t="s">
        <v>1535</v>
      </c>
      <c r="H109" s="81"/>
      <c r="I109" s="111">
        <v>250000</v>
      </c>
      <c r="J109" s="81"/>
    </row>
    <row r="110" spans="1:10" ht="11.25" customHeight="1">
      <c r="A110" s="196" t="s">
        <v>1713</v>
      </c>
      <c r="B110" s="149"/>
      <c r="C110" s="149"/>
      <c r="D110" s="149"/>
      <c r="E110" s="132" t="s">
        <v>30</v>
      </c>
      <c r="F110" s="149"/>
      <c r="G110" s="132"/>
      <c r="H110" s="149"/>
      <c r="I110" s="202"/>
      <c r="J110" s="149"/>
    </row>
    <row r="111" spans="1:10" ht="11.25" customHeight="1">
      <c r="A111" s="194"/>
      <c r="B111" s="79"/>
      <c r="C111" s="79"/>
      <c r="D111" s="86"/>
      <c r="E111" s="201" t="s">
        <v>56</v>
      </c>
      <c r="F111" s="86"/>
      <c r="G111" s="96" t="s">
        <v>57</v>
      </c>
      <c r="H111" s="86"/>
      <c r="I111" s="88">
        <v>215000</v>
      </c>
      <c r="J111" s="86"/>
    </row>
    <row r="112" spans="1:10" ht="11.25" customHeight="1">
      <c r="A112" s="190" t="s">
        <v>1713</v>
      </c>
      <c r="B112" s="102"/>
      <c r="C112" s="102"/>
      <c r="D112" s="86"/>
      <c r="E112" s="151" t="s">
        <v>58</v>
      </c>
      <c r="F112" s="86"/>
      <c r="G112" s="190" t="s">
        <v>1535</v>
      </c>
      <c r="H112" s="86"/>
      <c r="I112" s="88">
        <v>250000</v>
      </c>
      <c r="J112" s="86"/>
    </row>
    <row r="113" spans="1:10" ht="11.25" customHeight="1">
      <c r="A113" s="190" t="s">
        <v>1713</v>
      </c>
      <c r="B113" s="102"/>
      <c r="C113" s="102"/>
      <c r="D113" s="102"/>
      <c r="E113" s="134" t="s">
        <v>59</v>
      </c>
      <c r="F113" s="79"/>
      <c r="G113" s="102" t="s">
        <v>2087</v>
      </c>
      <c r="H113" s="102"/>
      <c r="I113" s="104">
        <v>80000</v>
      </c>
      <c r="J113" s="102"/>
    </row>
    <row r="114" spans="1:10" ht="11.25" customHeight="1">
      <c r="A114" s="102" t="s">
        <v>1653</v>
      </c>
      <c r="B114" s="102"/>
      <c r="C114" s="102"/>
      <c r="D114" s="74"/>
      <c r="E114" s="74"/>
      <c r="F114" s="74"/>
      <c r="G114" s="74"/>
      <c r="H114" s="74"/>
      <c r="I114" s="89"/>
      <c r="J114" s="74"/>
    </row>
    <row r="115" spans="1:10" ht="11.25" customHeight="1">
      <c r="A115" s="105" t="s">
        <v>60</v>
      </c>
      <c r="B115" s="102"/>
      <c r="C115" s="102"/>
      <c r="D115" s="81"/>
      <c r="E115" s="74"/>
      <c r="F115" s="74"/>
      <c r="G115" s="74"/>
      <c r="H115" s="74"/>
      <c r="I115" s="89"/>
      <c r="J115" s="74"/>
    </row>
    <row r="116" spans="1:10" ht="11.25" customHeight="1">
      <c r="A116" s="114" t="s">
        <v>1627</v>
      </c>
      <c r="B116" s="81"/>
      <c r="C116" s="81"/>
      <c r="D116" s="81"/>
      <c r="E116" s="81" t="s">
        <v>1620</v>
      </c>
      <c r="F116" s="81"/>
      <c r="G116" s="81" t="s">
        <v>61</v>
      </c>
      <c r="H116" s="81"/>
      <c r="I116" s="82">
        <v>200000</v>
      </c>
      <c r="J116" s="81"/>
    </row>
    <row r="117" spans="1:10" ht="11.25" customHeight="1">
      <c r="A117" s="79"/>
      <c r="B117" s="79"/>
      <c r="C117" s="79"/>
      <c r="D117" s="79"/>
      <c r="E117" s="95" t="s">
        <v>1619</v>
      </c>
      <c r="F117" s="79"/>
      <c r="G117" s="79"/>
      <c r="H117" s="79"/>
      <c r="I117" s="84"/>
      <c r="J117" s="79"/>
    </row>
    <row r="118" spans="1:10" ht="11.25" customHeight="1">
      <c r="A118" s="190" t="s">
        <v>1628</v>
      </c>
      <c r="B118" s="102"/>
      <c r="C118" s="102"/>
      <c r="D118" s="102"/>
      <c r="E118" s="190" t="s">
        <v>1535</v>
      </c>
      <c r="F118" s="102"/>
      <c r="G118" s="105" t="s">
        <v>1535</v>
      </c>
      <c r="H118" s="102"/>
      <c r="I118" s="107">
        <v>200000</v>
      </c>
      <c r="J118" s="102"/>
    </row>
    <row r="119" spans="1:10" ht="11.25" customHeight="1">
      <c r="A119" s="203" t="s">
        <v>1713</v>
      </c>
      <c r="B119" s="97"/>
      <c r="C119" s="97"/>
      <c r="D119" s="97"/>
      <c r="E119" s="97" t="s">
        <v>1621</v>
      </c>
      <c r="F119" s="97"/>
      <c r="G119" s="97" t="s">
        <v>62</v>
      </c>
      <c r="H119" s="97"/>
      <c r="I119" s="98">
        <v>200000</v>
      </c>
      <c r="J119" s="97"/>
    </row>
    <row r="120" spans="1:10" ht="11.25" customHeight="1">
      <c r="A120" s="199"/>
      <c r="B120" s="79"/>
      <c r="C120" s="79"/>
      <c r="D120" s="79"/>
      <c r="E120" s="96" t="s">
        <v>1626</v>
      </c>
      <c r="F120" s="79"/>
      <c r="G120" s="79"/>
      <c r="H120" s="79"/>
      <c r="I120" s="84"/>
      <c r="J120" s="79"/>
    </row>
    <row r="121" spans="1:10" ht="11.25" customHeight="1">
      <c r="A121" s="105" t="s">
        <v>2020</v>
      </c>
      <c r="B121" s="102"/>
      <c r="C121" s="102"/>
      <c r="D121" s="102"/>
      <c r="E121" s="105" t="s">
        <v>1535</v>
      </c>
      <c r="F121" s="102"/>
      <c r="G121" s="105" t="s">
        <v>1535</v>
      </c>
      <c r="H121" s="102"/>
      <c r="I121" s="107">
        <v>700000</v>
      </c>
      <c r="J121" s="99"/>
    </row>
    <row r="122" spans="1:10" ht="11.25" customHeight="1">
      <c r="A122" s="105" t="s">
        <v>63</v>
      </c>
      <c r="B122" s="102"/>
      <c r="C122" s="102"/>
      <c r="D122" s="102"/>
      <c r="E122" s="105" t="s">
        <v>1535</v>
      </c>
      <c r="F122" s="102"/>
      <c r="G122" s="105" t="s">
        <v>1535</v>
      </c>
      <c r="H122" s="102"/>
      <c r="I122" s="107">
        <v>700000</v>
      </c>
      <c r="J122" s="99"/>
    </row>
    <row r="123" spans="1:10" ht="11.25" customHeight="1">
      <c r="A123" s="105" t="s">
        <v>64</v>
      </c>
      <c r="B123" s="102"/>
      <c r="C123" s="102"/>
      <c r="D123" s="102"/>
      <c r="E123" s="105" t="s">
        <v>1535</v>
      </c>
      <c r="F123" s="102"/>
      <c r="G123" s="105" t="s">
        <v>1535</v>
      </c>
      <c r="H123" s="102"/>
      <c r="I123" s="107">
        <v>500000</v>
      </c>
      <c r="J123" s="99"/>
    </row>
    <row r="124" spans="1:10" ht="11.25" customHeight="1">
      <c r="A124" s="105" t="s">
        <v>1921</v>
      </c>
      <c r="B124" s="102"/>
      <c r="C124" s="102"/>
      <c r="D124" s="102"/>
      <c r="E124" s="105" t="s">
        <v>1535</v>
      </c>
      <c r="F124" s="102"/>
      <c r="G124" s="105" t="s">
        <v>1535</v>
      </c>
      <c r="H124" s="102"/>
      <c r="I124" s="107">
        <v>90000</v>
      </c>
      <c r="J124" s="99"/>
    </row>
    <row r="125" spans="1:10" ht="11.25" customHeight="1">
      <c r="A125" s="97" t="s">
        <v>65</v>
      </c>
      <c r="B125" s="97"/>
      <c r="C125" s="97"/>
      <c r="D125" s="97"/>
      <c r="E125" s="81" t="s">
        <v>2058</v>
      </c>
      <c r="F125" s="97"/>
      <c r="G125" s="97" t="s">
        <v>2059</v>
      </c>
      <c r="H125" s="97"/>
      <c r="I125" s="115" t="s">
        <v>1549</v>
      </c>
      <c r="J125" s="137"/>
    </row>
    <row r="126" spans="1:10" ht="11.25" customHeight="1">
      <c r="A126" s="86"/>
      <c r="B126" s="86"/>
      <c r="C126" s="86"/>
      <c r="D126" s="86"/>
      <c r="E126" s="83" t="s">
        <v>2060</v>
      </c>
      <c r="F126" s="86"/>
      <c r="G126" s="86"/>
      <c r="H126" s="86"/>
      <c r="I126" s="88"/>
      <c r="J126" s="191"/>
    </row>
    <row r="127" spans="1:10" ht="11.25" customHeight="1">
      <c r="A127" s="74" t="s">
        <v>1727</v>
      </c>
      <c r="B127" s="74"/>
      <c r="C127" s="74"/>
      <c r="D127" s="74"/>
      <c r="E127" s="74" t="s">
        <v>66</v>
      </c>
      <c r="F127" s="74"/>
      <c r="G127" s="108" t="s">
        <v>1549</v>
      </c>
      <c r="H127" s="74"/>
      <c r="I127" s="89">
        <v>30</v>
      </c>
      <c r="J127" s="112"/>
    </row>
    <row r="128" spans="1:10" ht="11.25" customHeight="1">
      <c r="A128" s="79"/>
      <c r="B128" s="79"/>
      <c r="C128" s="79"/>
      <c r="D128" s="79"/>
      <c r="E128" s="96" t="s">
        <v>67</v>
      </c>
      <c r="F128" s="79"/>
      <c r="G128" s="79"/>
      <c r="H128" s="79"/>
      <c r="I128" s="84"/>
      <c r="J128" s="134"/>
    </row>
    <row r="129" spans="1:10" ht="11.25" customHeight="1">
      <c r="A129" s="102" t="s">
        <v>2015</v>
      </c>
      <c r="B129" s="102"/>
      <c r="C129" s="102"/>
      <c r="D129" s="97"/>
      <c r="E129" s="74"/>
      <c r="F129" s="74"/>
      <c r="G129" s="74"/>
      <c r="H129" s="74"/>
      <c r="I129" s="89"/>
      <c r="J129" s="112"/>
    </row>
    <row r="130" spans="1:10" ht="11.25" customHeight="1">
      <c r="A130" s="96" t="s">
        <v>2017</v>
      </c>
      <c r="B130" s="79"/>
      <c r="C130" s="79"/>
      <c r="D130" s="81"/>
      <c r="E130" s="81" t="s">
        <v>68</v>
      </c>
      <c r="F130" s="81"/>
      <c r="G130" s="81" t="s">
        <v>69</v>
      </c>
      <c r="H130" s="81"/>
      <c r="I130" s="82">
        <v>5000000</v>
      </c>
      <c r="J130" s="127"/>
    </row>
    <row r="131" spans="1:10" ht="11.25" customHeight="1">
      <c r="A131" s="105" t="s">
        <v>1999</v>
      </c>
      <c r="B131" s="102"/>
      <c r="C131" s="102"/>
      <c r="D131" s="102"/>
      <c r="E131" s="105" t="s">
        <v>1535</v>
      </c>
      <c r="F131" s="102"/>
      <c r="G131" s="105" t="s">
        <v>1535</v>
      </c>
      <c r="H131" s="102"/>
      <c r="I131" s="107">
        <v>6300000</v>
      </c>
      <c r="J131" s="99"/>
    </row>
    <row r="132" spans="1:10" ht="11.25" customHeight="1">
      <c r="A132" s="355" t="s">
        <v>1745</v>
      </c>
      <c r="B132" s="355"/>
      <c r="C132" s="355"/>
      <c r="D132" s="355"/>
      <c r="E132" s="355"/>
      <c r="F132" s="355"/>
      <c r="G132" s="355"/>
      <c r="H132" s="355"/>
      <c r="I132" s="355"/>
      <c r="J132" s="355"/>
    </row>
    <row r="133" spans="1:10" ht="11.25" customHeight="1">
      <c r="A133" s="354"/>
      <c r="B133" s="354"/>
      <c r="C133" s="354"/>
      <c r="D133" s="354"/>
      <c r="E133" s="354"/>
      <c r="F133" s="354"/>
      <c r="G133" s="354"/>
      <c r="H133" s="354"/>
      <c r="I133" s="354"/>
      <c r="J133" s="354"/>
    </row>
    <row r="134" spans="1:10" ht="11.25" customHeight="1">
      <c r="A134" s="354"/>
      <c r="B134" s="354"/>
      <c r="C134" s="354"/>
      <c r="D134" s="354"/>
      <c r="E134" s="354"/>
      <c r="F134" s="354"/>
      <c r="G134" s="354"/>
      <c r="H134" s="354"/>
      <c r="I134" s="354"/>
      <c r="J134" s="354"/>
    </row>
    <row r="135" spans="1:10" ht="11.25" customHeight="1">
      <c r="A135" s="337" t="s">
        <v>28</v>
      </c>
      <c r="B135" s="337"/>
      <c r="C135" s="337"/>
      <c r="D135" s="337"/>
      <c r="E135" s="337"/>
      <c r="F135" s="337"/>
      <c r="G135" s="337"/>
      <c r="H135" s="337"/>
      <c r="I135" s="337"/>
      <c r="J135" s="337"/>
    </row>
    <row r="136" spans="1:10" ht="11.25" customHeight="1">
      <c r="A136" s="337" t="s">
        <v>813</v>
      </c>
      <c r="B136" s="337"/>
      <c r="C136" s="337"/>
      <c r="D136" s="337"/>
      <c r="E136" s="337"/>
      <c r="F136" s="337"/>
      <c r="G136" s="337"/>
      <c r="H136" s="337"/>
      <c r="I136" s="337"/>
      <c r="J136" s="337"/>
    </row>
    <row r="137" spans="1:10" ht="11.25" customHeight="1">
      <c r="A137" s="337"/>
      <c r="B137" s="337"/>
      <c r="C137" s="337"/>
      <c r="D137" s="337"/>
      <c r="E137" s="337"/>
      <c r="F137" s="337"/>
      <c r="G137" s="337"/>
      <c r="H137" s="337"/>
      <c r="I137" s="337"/>
      <c r="J137" s="337"/>
    </row>
    <row r="138" spans="1:10" ht="11.25" customHeight="1">
      <c r="A138" s="337" t="s">
        <v>1521</v>
      </c>
      <c r="B138" s="337"/>
      <c r="C138" s="337"/>
      <c r="D138" s="337"/>
      <c r="E138" s="337"/>
      <c r="F138" s="337"/>
      <c r="G138" s="337"/>
      <c r="H138" s="337"/>
      <c r="I138" s="337"/>
      <c r="J138" s="337"/>
    </row>
    <row r="139" spans="1:10" ht="11.25" customHeight="1">
      <c r="A139" s="338"/>
      <c r="B139" s="338"/>
      <c r="C139" s="338"/>
      <c r="D139" s="338"/>
      <c r="E139" s="338"/>
      <c r="F139" s="338"/>
      <c r="G139" s="338"/>
      <c r="H139" s="338"/>
      <c r="I139" s="338"/>
      <c r="J139" s="338"/>
    </row>
    <row r="140" spans="1:10" ht="11.25" customHeight="1">
      <c r="A140" s="351"/>
      <c r="B140" s="351"/>
      <c r="C140" s="351"/>
      <c r="D140" s="74"/>
      <c r="E140" s="75" t="s">
        <v>2056</v>
      </c>
      <c r="F140" s="74"/>
      <c r="G140" s="75"/>
      <c r="H140" s="74"/>
      <c r="I140" s="77" t="s">
        <v>1763</v>
      </c>
      <c r="J140" s="74"/>
    </row>
    <row r="141" spans="1:10" ht="11.25" customHeight="1">
      <c r="A141" s="356" t="s">
        <v>1579</v>
      </c>
      <c r="B141" s="356"/>
      <c r="C141" s="356"/>
      <c r="D141" s="187"/>
      <c r="E141" s="187" t="s">
        <v>2057</v>
      </c>
      <c r="F141" s="188"/>
      <c r="G141" s="187" t="s">
        <v>1678</v>
      </c>
      <c r="H141" s="187"/>
      <c r="I141" s="189" t="s">
        <v>1855</v>
      </c>
      <c r="J141" s="79"/>
    </row>
    <row r="142" spans="1:10" ht="11.25" customHeight="1">
      <c r="A142" s="97" t="s">
        <v>1824</v>
      </c>
      <c r="B142" s="97"/>
      <c r="C142" s="97"/>
      <c r="D142" s="97"/>
      <c r="E142" s="97" t="s">
        <v>70</v>
      </c>
      <c r="F142" s="97"/>
      <c r="G142" s="97" t="s">
        <v>2071</v>
      </c>
      <c r="H142" s="97"/>
      <c r="I142" s="98">
        <v>25000000</v>
      </c>
      <c r="J142" s="137"/>
    </row>
    <row r="143" spans="1:10" ht="11.25" customHeight="1">
      <c r="A143" s="81"/>
      <c r="B143" s="81"/>
      <c r="C143" s="81"/>
      <c r="D143" s="81"/>
      <c r="E143" s="95" t="s">
        <v>71</v>
      </c>
      <c r="F143" s="81"/>
      <c r="G143" s="81"/>
      <c r="H143" s="81"/>
      <c r="I143" s="82"/>
      <c r="J143" s="127"/>
    </row>
    <row r="144" spans="1:10" ht="11.25" customHeight="1">
      <c r="A144" s="81"/>
      <c r="B144" s="81"/>
      <c r="C144" s="81"/>
      <c r="D144" s="81"/>
      <c r="E144" s="95" t="s">
        <v>72</v>
      </c>
      <c r="F144" s="81"/>
      <c r="G144" s="81"/>
      <c r="H144" s="81"/>
      <c r="I144" s="82"/>
      <c r="J144" s="127"/>
    </row>
    <row r="145" spans="1:10" ht="11.25" customHeight="1">
      <c r="A145" s="79"/>
      <c r="B145" s="79"/>
      <c r="C145" s="79"/>
      <c r="D145" s="79"/>
      <c r="E145" s="96" t="s">
        <v>73</v>
      </c>
      <c r="F145" s="79"/>
      <c r="G145" s="79"/>
      <c r="H145" s="79"/>
      <c r="I145" s="84"/>
      <c r="J145" s="134"/>
    </row>
    <row r="146" spans="1:10" ht="11.25" customHeight="1">
      <c r="A146" s="79" t="s">
        <v>2022</v>
      </c>
      <c r="B146" s="79"/>
      <c r="C146" s="79"/>
      <c r="D146" s="74"/>
      <c r="E146" s="81"/>
      <c r="F146" s="74"/>
      <c r="G146" s="97"/>
      <c r="H146" s="97"/>
      <c r="I146" s="98"/>
      <c r="J146" s="97"/>
    </row>
    <row r="147" spans="1:10" ht="11.25" customHeight="1">
      <c r="A147" s="135" t="s">
        <v>74</v>
      </c>
      <c r="B147" s="97"/>
      <c r="C147" s="97"/>
      <c r="D147" s="81"/>
      <c r="E147" s="81" t="s">
        <v>50</v>
      </c>
      <c r="F147" s="74"/>
      <c r="G147" s="81"/>
      <c r="H147" s="74"/>
      <c r="I147" s="89"/>
      <c r="J147" s="74"/>
    </row>
    <row r="148" spans="1:10" ht="11.25" customHeight="1">
      <c r="A148" s="114"/>
      <c r="B148" s="81"/>
      <c r="C148" s="81"/>
      <c r="D148" s="81"/>
      <c r="E148" s="95" t="s">
        <v>38</v>
      </c>
      <c r="F148" s="81"/>
      <c r="G148" s="81"/>
      <c r="H148" s="81"/>
      <c r="I148" s="111"/>
      <c r="J148" s="81"/>
    </row>
    <row r="149" spans="1:10" ht="11.25" customHeight="1">
      <c r="A149" s="194"/>
      <c r="B149" s="79"/>
      <c r="C149" s="79"/>
      <c r="D149" s="79"/>
      <c r="E149" s="194" t="s">
        <v>40</v>
      </c>
      <c r="F149" s="79"/>
      <c r="G149" s="96" t="s">
        <v>18</v>
      </c>
      <c r="H149" s="79"/>
      <c r="I149" s="126">
        <v>461</v>
      </c>
      <c r="J149" s="79"/>
    </row>
    <row r="150" spans="1:10" ht="11.25" customHeight="1">
      <c r="A150" s="194" t="s">
        <v>1713</v>
      </c>
      <c r="B150" s="79"/>
      <c r="C150" s="79"/>
      <c r="D150" s="102"/>
      <c r="E150" s="194" t="s">
        <v>41</v>
      </c>
      <c r="F150" s="79"/>
      <c r="G150" s="190" t="s">
        <v>1535</v>
      </c>
      <c r="H150" s="102"/>
      <c r="I150" s="104">
        <v>15000</v>
      </c>
      <c r="J150" s="102"/>
    </row>
    <row r="151" spans="1:10" ht="11.25" customHeight="1">
      <c r="A151" s="194" t="s">
        <v>1713</v>
      </c>
      <c r="B151" s="79"/>
      <c r="C151" s="79"/>
      <c r="D151" s="97"/>
      <c r="E151" s="135" t="s">
        <v>75</v>
      </c>
      <c r="F151" s="97"/>
      <c r="G151" s="135"/>
      <c r="H151" s="97"/>
      <c r="I151" s="115"/>
      <c r="J151" s="97"/>
    </row>
    <row r="152" spans="1:10" ht="11.25" customHeight="1">
      <c r="A152" s="190" t="s">
        <v>1713</v>
      </c>
      <c r="B152" s="102"/>
      <c r="C152" s="102"/>
      <c r="D152" s="79"/>
      <c r="E152" s="194" t="s">
        <v>76</v>
      </c>
      <c r="F152" s="79"/>
      <c r="G152" s="204" t="s">
        <v>1549</v>
      </c>
      <c r="H152" s="79"/>
      <c r="I152" s="126">
        <v>240000</v>
      </c>
      <c r="J152" s="79"/>
    </row>
    <row r="153" spans="1:10" ht="11.25" customHeight="1">
      <c r="A153" s="190" t="s">
        <v>1713</v>
      </c>
      <c r="B153" s="102"/>
      <c r="C153" s="102"/>
      <c r="D153" s="79"/>
      <c r="E153" s="194" t="s">
        <v>77</v>
      </c>
      <c r="F153" s="79"/>
      <c r="G153" s="204" t="s">
        <v>1549</v>
      </c>
      <c r="H153" s="102"/>
      <c r="I153" s="104">
        <v>35100</v>
      </c>
      <c r="J153" s="102"/>
    </row>
    <row r="154" spans="1:10" ht="11.25" customHeight="1">
      <c r="A154" s="105" t="s">
        <v>78</v>
      </c>
      <c r="B154" s="102"/>
      <c r="C154" s="102"/>
      <c r="D154" s="79"/>
      <c r="E154" s="134" t="s">
        <v>79</v>
      </c>
      <c r="F154" s="79"/>
      <c r="G154" s="79" t="s">
        <v>80</v>
      </c>
      <c r="H154" s="79"/>
      <c r="I154" s="126">
        <v>3000000</v>
      </c>
      <c r="J154" s="79"/>
    </row>
    <row r="155" spans="1:10" ht="11.25" customHeight="1">
      <c r="A155" s="105" t="s">
        <v>81</v>
      </c>
      <c r="B155" s="102"/>
      <c r="C155" s="102"/>
      <c r="D155" s="79"/>
      <c r="E155" s="134" t="s">
        <v>82</v>
      </c>
      <c r="F155" s="79"/>
      <c r="G155" s="79" t="s">
        <v>18</v>
      </c>
      <c r="H155" s="79"/>
      <c r="I155" s="166" t="s">
        <v>1549</v>
      </c>
      <c r="J155" s="79"/>
    </row>
    <row r="156" spans="1:10" ht="11.25" customHeight="1">
      <c r="A156" s="190" t="s">
        <v>1713</v>
      </c>
      <c r="B156" s="102"/>
      <c r="C156" s="102"/>
      <c r="D156" s="79"/>
      <c r="E156" s="134" t="s">
        <v>83</v>
      </c>
      <c r="F156" s="79"/>
      <c r="G156" s="79" t="s">
        <v>84</v>
      </c>
      <c r="H156" s="79"/>
      <c r="I156" s="166" t="s">
        <v>1549</v>
      </c>
      <c r="J156" s="79"/>
    </row>
    <row r="157" spans="1:10" ht="11.25" customHeight="1">
      <c r="A157" s="105" t="s">
        <v>1660</v>
      </c>
      <c r="B157" s="102"/>
      <c r="C157" s="100"/>
      <c r="D157" s="79"/>
      <c r="E157" s="134" t="s">
        <v>85</v>
      </c>
      <c r="F157" s="79"/>
      <c r="G157" s="99" t="s">
        <v>2066</v>
      </c>
      <c r="H157" s="102"/>
      <c r="I157" s="106">
        <v>60000</v>
      </c>
      <c r="J157" s="102"/>
    </row>
    <row r="158" spans="1:10" ht="11.25" customHeight="1">
      <c r="A158" s="190" t="s">
        <v>1713</v>
      </c>
      <c r="B158" s="102"/>
      <c r="C158" s="102"/>
      <c r="D158" s="79"/>
      <c r="E158" s="99" t="s">
        <v>86</v>
      </c>
      <c r="F158" s="79"/>
      <c r="G158" s="102" t="s">
        <v>2087</v>
      </c>
      <c r="H158" s="79"/>
      <c r="I158" s="126">
        <v>168000</v>
      </c>
      <c r="J158" s="79"/>
    </row>
    <row r="159" spans="1:10" ht="11.25" customHeight="1">
      <c r="A159" s="102" t="s">
        <v>87</v>
      </c>
      <c r="B159" s="102"/>
      <c r="C159" s="102"/>
      <c r="D159" s="102"/>
      <c r="E159" s="102" t="s">
        <v>88</v>
      </c>
      <c r="F159" s="102"/>
      <c r="G159" s="105" t="s">
        <v>1535</v>
      </c>
      <c r="H159" s="102"/>
      <c r="I159" s="107">
        <v>23000</v>
      </c>
      <c r="J159" s="99"/>
    </row>
    <row r="160" spans="1:10" ht="11.25" customHeight="1">
      <c r="A160" s="74" t="s">
        <v>89</v>
      </c>
      <c r="B160" s="74"/>
      <c r="C160" s="74"/>
      <c r="D160" s="74"/>
      <c r="E160" s="97" t="s">
        <v>2069</v>
      </c>
      <c r="F160" s="74"/>
      <c r="G160" s="97" t="s">
        <v>1931</v>
      </c>
      <c r="H160" s="74"/>
      <c r="I160" s="109">
        <v>2550000</v>
      </c>
      <c r="J160" s="205" t="s">
        <v>1688</v>
      </c>
    </row>
    <row r="161" spans="1:10" ht="11.25" customHeight="1">
      <c r="A161" s="74"/>
      <c r="B161" s="74"/>
      <c r="C161" s="74"/>
      <c r="D161" s="74"/>
      <c r="E161" s="90" t="s">
        <v>90</v>
      </c>
      <c r="F161" s="74"/>
      <c r="G161" s="90" t="s">
        <v>91</v>
      </c>
      <c r="H161" s="74"/>
      <c r="I161" s="109"/>
      <c r="J161" s="205"/>
    </row>
    <row r="162" spans="1:10" ht="11.25" customHeight="1">
      <c r="A162" s="74"/>
      <c r="B162" s="74"/>
      <c r="C162" s="74"/>
      <c r="D162" s="74"/>
      <c r="E162" s="90" t="s">
        <v>1622</v>
      </c>
      <c r="F162" s="74"/>
      <c r="G162" s="90" t="s">
        <v>92</v>
      </c>
      <c r="H162" s="74"/>
      <c r="I162" s="89"/>
      <c r="J162" s="112"/>
    </row>
    <row r="163" spans="1:10" ht="11.25" customHeight="1">
      <c r="A163" s="74"/>
      <c r="B163" s="74"/>
      <c r="C163" s="74"/>
      <c r="D163" s="74"/>
      <c r="E163" s="114" t="s">
        <v>1623</v>
      </c>
      <c r="F163" s="74"/>
      <c r="G163" s="92" t="s">
        <v>93</v>
      </c>
      <c r="H163" s="74"/>
      <c r="I163" s="89"/>
      <c r="J163" s="112"/>
    </row>
    <row r="164" spans="1:10" ht="11.25" customHeight="1">
      <c r="A164" s="74"/>
      <c r="B164" s="74"/>
      <c r="C164" s="74"/>
      <c r="D164" s="74"/>
      <c r="E164" s="95" t="s">
        <v>94</v>
      </c>
      <c r="F164" s="81"/>
      <c r="G164" s="95" t="s">
        <v>95</v>
      </c>
      <c r="H164" s="74"/>
      <c r="I164" s="89"/>
      <c r="J164" s="112"/>
    </row>
    <row r="165" spans="1:10" ht="11.25" customHeight="1">
      <c r="A165" s="74"/>
      <c r="B165" s="74"/>
      <c r="C165" s="74"/>
      <c r="D165" s="74"/>
      <c r="E165" s="90" t="s">
        <v>1624</v>
      </c>
      <c r="F165" s="74"/>
      <c r="G165" s="90" t="s">
        <v>96</v>
      </c>
      <c r="H165" s="74"/>
      <c r="I165" s="89"/>
      <c r="J165" s="112"/>
    </row>
    <row r="166" spans="1:10" ht="11.25" customHeight="1">
      <c r="A166" s="86"/>
      <c r="B166" s="86"/>
      <c r="C166" s="86"/>
      <c r="D166" s="86"/>
      <c r="E166" s="201" t="s">
        <v>1623</v>
      </c>
      <c r="F166" s="86"/>
      <c r="G166" s="86"/>
      <c r="H166" s="86"/>
      <c r="I166" s="113"/>
      <c r="J166" s="191"/>
    </row>
    <row r="167" spans="1:10" ht="11.25" customHeight="1">
      <c r="A167" s="142" t="s">
        <v>1657</v>
      </c>
      <c r="B167" s="142"/>
      <c r="C167" s="142"/>
      <c r="D167" s="74"/>
      <c r="E167" s="81"/>
      <c r="F167" s="74"/>
      <c r="G167" s="149"/>
      <c r="H167" s="74"/>
      <c r="I167" s="89"/>
      <c r="J167" s="205"/>
    </row>
    <row r="168" spans="1:10" ht="11.25" customHeight="1">
      <c r="A168" s="132" t="s">
        <v>97</v>
      </c>
      <c r="B168" s="149"/>
      <c r="C168" s="149"/>
      <c r="D168" s="74"/>
      <c r="E168" s="81" t="s">
        <v>98</v>
      </c>
      <c r="F168" s="74"/>
      <c r="G168" s="81" t="s">
        <v>1931</v>
      </c>
      <c r="H168" s="74"/>
      <c r="I168" s="89">
        <v>6000</v>
      </c>
      <c r="J168" s="205" t="s">
        <v>1688</v>
      </c>
    </row>
    <row r="169" spans="1:10" ht="11.25" customHeight="1">
      <c r="A169" s="74"/>
      <c r="B169" s="74"/>
      <c r="C169" s="74"/>
      <c r="D169" s="74"/>
      <c r="E169" s="90" t="s">
        <v>99</v>
      </c>
      <c r="F169" s="74"/>
      <c r="G169" s="90" t="s">
        <v>12</v>
      </c>
      <c r="H169" s="74"/>
      <c r="I169" s="89"/>
      <c r="J169" s="112"/>
    </row>
    <row r="170" spans="1:10" ht="11.25" customHeight="1">
      <c r="A170" s="81"/>
      <c r="B170" s="81"/>
      <c r="C170" s="81"/>
      <c r="D170" s="81"/>
      <c r="E170" s="90" t="s">
        <v>100</v>
      </c>
      <c r="F170" s="74"/>
      <c r="G170" s="90" t="s">
        <v>101</v>
      </c>
      <c r="H170" s="74"/>
      <c r="I170" s="89"/>
      <c r="J170" s="112"/>
    </row>
    <row r="171" spans="1:10" ht="11.25" customHeight="1">
      <c r="A171" s="96"/>
      <c r="B171" s="79"/>
      <c r="C171" s="79"/>
      <c r="D171" s="79"/>
      <c r="E171" s="96" t="s">
        <v>102</v>
      </c>
      <c r="F171" s="79"/>
      <c r="G171" s="96" t="s">
        <v>103</v>
      </c>
      <c r="H171" s="79"/>
      <c r="I171" s="84"/>
      <c r="J171" s="134"/>
    </row>
    <row r="172" spans="1:10" ht="11.25" customHeight="1">
      <c r="A172" s="105" t="s">
        <v>1660</v>
      </c>
      <c r="B172" s="102"/>
      <c r="C172" s="102"/>
      <c r="D172" s="102"/>
      <c r="E172" s="102" t="s">
        <v>104</v>
      </c>
      <c r="F172" s="102"/>
      <c r="G172" s="105" t="s">
        <v>105</v>
      </c>
      <c r="H172" s="102"/>
      <c r="I172" s="104" t="s">
        <v>1549</v>
      </c>
      <c r="J172" s="99"/>
    </row>
    <row r="173" spans="1:10" ht="11.25" customHeight="1">
      <c r="A173" s="97" t="s">
        <v>1755</v>
      </c>
      <c r="B173" s="97"/>
      <c r="C173" s="136" t="s">
        <v>1674</v>
      </c>
      <c r="D173" s="74"/>
      <c r="E173" s="97" t="s">
        <v>106</v>
      </c>
      <c r="F173" s="74"/>
      <c r="G173" s="97" t="s">
        <v>1931</v>
      </c>
      <c r="H173" s="74"/>
      <c r="I173" s="109">
        <v>16000</v>
      </c>
      <c r="J173" s="205" t="s">
        <v>1688</v>
      </c>
    </row>
    <row r="174" spans="1:10" ht="11.25" customHeight="1">
      <c r="A174" s="81"/>
      <c r="B174" s="81"/>
      <c r="C174" s="110"/>
      <c r="D174" s="74"/>
      <c r="E174" s="90" t="s">
        <v>107</v>
      </c>
      <c r="F174" s="74"/>
      <c r="G174" s="90" t="s">
        <v>61</v>
      </c>
      <c r="H174" s="74"/>
      <c r="I174" s="109"/>
      <c r="J174" s="205"/>
    </row>
    <row r="175" spans="1:10" ht="11.25" customHeight="1">
      <c r="A175" s="74"/>
      <c r="B175" s="74"/>
      <c r="C175" s="94"/>
      <c r="D175" s="74"/>
      <c r="E175" s="90" t="s">
        <v>108</v>
      </c>
      <c r="F175" s="74"/>
      <c r="G175" s="90" t="s">
        <v>109</v>
      </c>
      <c r="H175" s="74"/>
      <c r="I175" s="89"/>
      <c r="J175" s="112"/>
    </row>
    <row r="176" spans="1:10" ht="11.25" customHeight="1">
      <c r="A176" s="74"/>
      <c r="B176" s="74"/>
      <c r="C176" s="94"/>
      <c r="D176" s="74"/>
      <c r="E176" s="90" t="s">
        <v>110</v>
      </c>
      <c r="F176" s="74"/>
      <c r="G176" s="90" t="s">
        <v>111</v>
      </c>
      <c r="H176" s="74"/>
      <c r="I176" s="89"/>
      <c r="J176" s="112"/>
    </row>
    <row r="177" spans="1:10" ht="11.25" customHeight="1">
      <c r="A177" s="74"/>
      <c r="B177" s="74"/>
      <c r="C177" s="94"/>
      <c r="D177" s="74"/>
      <c r="E177" s="90" t="s">
        <v>112</v>
      </c>
      <c r="F177" s="74"/>
      <c r="G177" s="90" t="s">
        <v>113</v>
      </c>
      <c r="H177" s="74"/>
      <c r="I177" s="89"/>
      <c r="J177" s="112"/>
    </row>
    <row r="178" spans="1:10" ht="11.25" customHeight="1">
      <c r="A178" s="74"/>
      <c r="B178" s="74"/>
      <c r="C178" s="94"/>
      <c r="D178" s="74"/>
      <c r="E178" s="90" t="s">
        <v>114</v>
      </c>
      <c r="F178" s="74"/>
      <c r="G178" s="90" t="s">
        <v>115</v>
      </c>
      <c r="H178" s="74"/>
      <c r="I178" s="89"/>
      <c r="J178" s="112"/>
    </row>
    <row r="179" spans="1:10" ht="11.25" customHeight="1">
      <c r="A179" s="74"/>
      <c r="B179" s="74"/>
      <c r="C179" s="94"/>
      <c r="D179" s="74"/>
      <c r="E179" s="90" t="s">
        <v>116</v>
      </c>
      <c r="F179" s="74"/>
      <c r="G179" s="90" t="s">
        <v>117</v>
      </c>
      <c r="H179" s="74"/>
      <c r="I179" s="89"/>
      <c r="J179" s="112"/>
    </row>
    <row r="180" spans="1:10" ht="11.25" customHeight="1">
      <c r="A180" s="74"/>
      <c r="B180" s="74"/>
      <c r="C180" s="94"/>
      <c r="D180" s="74"/>
      <c r="E180" s="90"/>
      <c r="F180" s="74"/>
      <c r="G180" s="90" t="s">
        <v>118</v>
      </c>
      <c r="H180" s="74"/>
      <c r="I180" s="89"/>
      <c r="J180" s="112"/>
    </row>
    <row r="181" spans="1:10" ht="11.25" customHeight="1">
      <c r="A181" s="74"/>
      <c r="B181" s="74"/>
      <c r="C181" s="94"/>
      <c r="D181" s="74"/>
      <c r="E181" s="90"/>
      <c r="F181" s="74"/>
      <c r="G181" s="90" t="s">
        <v>119</v>
      </c>
      <c r="H181" s="74"/>
      <c r="I181" s="89"/>
      <c r="J181" s="112"/>
    </row>
    <row r="182" spans="1:10" ht="11.25" customHeight="1">
      <c r="A182" s="74"/>
      <c r="B182" s="74"/>
      <c r="C182" s="94"/>
      <c r="D182" s="74"/>
      <c r="E182" s="90" t="s">
        <v>120</v>
      </c>
      <c r="F182" s="74"/>
      <c r="G182" s="90" t="s">
        <v>121</v>
      </c>
      <c r="H182" s="74"/>
      <c r="I182" s="89"/>
      <c r="J182" s="112"/>
    </row>
    <row r="183" spans="1:10" ht="11.25" customHeight="1">
      <c r="A183" s="74"/>
      <c r="B183" s="74"/>
      <c r="C183" s="94"/>
      <c r="D183" s="74"/>
      <c r="E183" s="90" t="s">
        <v>122</v>
      </c>
      <c r="F183" s="74"/>
      <c r="G183" s="90"/>
      <c r="H183" s="74"/>
      <c r="I183" s="89"/>
      <c r="J183" s="112"/>
    </row>
    <row r="184" spans="1:10" ht="11.25" customHeight="1">
      <c r="A184" s="86"/>
      <c r="B184" s="86"/>
      <c r="C184" s="152"/>
      <c r="D184" s="79"/>
      <c r="E184" s="96" t="s">
        <v>123</v>
      </c>
      <c r="F184" s="79"/>
      <c r="G184" s="96" t="s">
        <v>124</v>
      </c>
      <c r="H184" s="79"/>
      <c r="I184" s="84"/>
      <c r="J184" s="134"/>
    </row>
    <row r="185" spans="1:10" ht="11.25" customHeight="1">
      <c r="A185" s="86" t="s">
        <v>125</v>
      </c>
      <c r="B185" s="86"/>
      <c r="C185" s="152"/>
      <c r="D185" s="102"/>
      <c r="E185" s="134" t="s">
        <v>2086</v>
      </c>
      <c r="F185" s="102"/>
      <c r="G185" s="95" t="s">
        <v>2087</v>
      </c>
      <c r="H185" s="102"/>
      <c r="I185" s="104" t="s">
        <v>1549</v>
      </c>
      <c r="J185" s="99"/>
    </row>
    <row r="186" spans="1:10" ht="11.25" customHeight="1">
      <c r="A186" s="142" t="s">
        <v>1588</v>
      </c>
      <c r="B186" s="142"/>
      <c r="C186" s="142"/>
      <c r="D186" s="74"/>
      <c r="E186" s="97" t="s">
        <v>106</v>
      </c>
      <c r="F186" s="74"/>
      <c r="G186" s="97" t="s">
        <v>1931</v>
      </c>
      <c r="H186" s="74"/>
      <c r="I186" s="89">
        <v>32000000</v>
      </c>
      <c r="J186" s="205" t="s">
        <v>1688</v>
      </c>
    </row>
    <row r="187" spans="1:10" ht="11.25" customHeight="1">
      <c r="A187" s="132" t="s">
        <v>1589</v>
      </c>
      <c r="B187" s="149"/>
      <c r="C187" s="149"/>
      <c r="D187" s="81"/>
      <c r="E187" s="90" t="s">
        <v>107</v>
      </c>
      <c r="F187" s="74"/>
      <c r="G187" s="90" t="s">
        <v>61</v>
      </c>
      <c r="H187" s="74"/>
      <c r="I187" s="89"/>
      <c r="J187" s="112"/>
    </row>
    <row r="188" spans="1:10" ht="11.25" customHeight="1">
      <c r="A188" s="74"/>
      <c r="B188" s="74"/>
      <c r="C188" s="74"/>
      <c r="D188" s="74"/>
      <c r="E188" s="90" t="s">
        <v>108</v>
      </c>
      <c r="F188" s="74"/>
      <c r="G188" s="90" t="s">
        <v>109</v>
      </c>
      <c r="H188" s="74"/>
      <c r="I188" s="89"/>
      <c r="J188" s="112"/>
    </row>
    <row r="189" spans="1:10" ht="11.25" customHeight="1">
      <c r="A189" s="74"/>
      <c r="B189" s="74"/>
      <c r="C189" s="74"/>
      <c r="D189" s="74"/>
      <c r="E189" s="90" t="s">
        <v>110</v>
      </c>
      <c r="F189" s="74"/>
      <c r="G189" s="90" t="s">
        <v>111</v>
      </c>
      <c r="H189" s="74"/>
      <c r="I189" s="89"/>
      <c r="J189" s="112"/>
    </row>
    <row r="190" spans="1:10" ht="11.25" customHeight="1">
      <c r="A190" s="74"/>
      <c r="B190" s="74"/>
      <c r="C190" s="74"/>
      <c r="D190" s="74"/>
      <c r="E190" s="90" t="s">
        <v>112</v>
      </c>
      <c r="F190" s="74"/>
      <c r="G190" s="90" t="s">
        <v>126</v>
      </c>
      <c r="H190" s="74"/>
      <c r="I190" s="89"/>
      <c r="J190" s="112"/>
    </row>
    <row r="191" spans="1:10" ht="11.25" customHeight="1">
      <c r="A191" s="74"/>
      <c r="B191" s="74"/>
      <c r="C191" s="74"/>
      <c r="D191" s="74"/>
      <c r="E191" s="90" t="s">
        <v>114</v>
      </c>
      <c r="F191" s="74"/>
      <c r="G191" s="90" t="s">
        <v>115</v>
      </c>
      <c r="H191" s="74"/>
      <c r="I191" s="89"/>
      <c r="J191" s="112"/>
    </row>
    <row r="192" spans="1:10" ht="11.25" customHeight="1">
      <c r="A192" s="79"/>
      <c r="B192" s="79"/>
      <c r="C192" s="79"/>
      <c r="D192" s="79"/>
      <c r="E192" s="96" t="s">
        <v>123</v>
      </c>
      <c r="F192" s="79"/>
      <c r="G192" s="96" t="s">
        <v>124</v>
      </c>
      <c r="H192" s="79"/>
      <c r="I192" s="84"/>
      <c r="J192" s="134"/>
    </row>
    <row r="193" spans="1:10" ht="11.25" customHeight="1">
      <c r="A193" s="196" t="s">
        <v>1713</v>
      </c>
      <c r="B193" s="74"/>
      <c r="C193" s="74"/>
      <c r="D193" s="74"/>
      <c r="E193" s="74" t="s">
        <v>127</v>
      </c>
      <c r="F193" s="74"/>
      <c r="G193" s="112" t="s">
        <v>1549</v>
      </c>
      <c r="H193" s="74"/>
      <c r="I193" s="109" t="s">
        <v>1549</v>
      </c>
      <c r="J193" s="112"/>
    </row>
    <row r="194" spans="1:10" ht="11.25" customHeight="1">
      <c r="A194" s="74"/>
      <c r="B194" s="74"/>
      <c r="C194" s="74"/>
      <c r="D194" s="74"/>
      <c r="E194" s="90" t="s">
        <v>128</v>
      </c>
      <c r="F194" s="74"/>
      <c r="G194" s="74"/>
      <c r="H194" s="74"/>
      <c r="I194" s="89"/>
      <c r="J194" s="112"/>
    </row>
    <row r="195" spans="1:10" ht="11.25" customHeight="1">
      <c r="A195" s="81"/>
      <c r="B195" s="81"/>
      <c r="C195" s="81"/>
      <c r="D195" s="81"/>
      <c r="E195" s="95" t="s">
        <v>1801</v>
      </c>
      <c r="F195" s="81"/>
      <c r="G195" s="81"/>
      <c r="H195" s="81"/>
      <c r="I195" s="111"/>
      <c r="J195" s="127"/>
    </row>
    <row r="196" spans="1:10" ht="11.25" customHeight="1">
      <c r="A196" s="196" t="s">
        <v>1713</v>
      </c>
      <c r="B196" s="102"/>
      <c r="C196" s="101" t="s">
        <v>1996</v>
      </c>
      <c r="D196" s="102"/>
      <c r="E196" s="102" t="s">
        <v>116</v>
      </c>
      <c r="F196" s="102"/>
      <c r="G196" s="102" t="s">
        <v>117</v>
      </c>
      <c r="H196" s="102"/>
      <c r="I196" s="107">
        <v>750000</v>
      </c>
      <c r="J196" s="99"/>
    </row>
    <row r="197" spans="1:10" ht="11.25" customHeight="1">
      <c r="A197" s="196" t="s">
        <v>1713</v>
      </c>
      <c r="B197" s="74"/>
      <c r="C197" s="94" t="s">
        <v>1535</v>
      </c>
      <c r="D197" s="74"/>
      <c r="E197" s="74" t="s">
        <v>120</v>
      </c>
      <c r="F197" s="74"/>
      <c r="G197" s="74" t="s">
        <v>129</v>
      </c>
      <c r="H197" s="74"/>
      <c r="I197" s="89">
        <v>100000</v>
      </c>
      <c r="J197" s="112"/>
    </row>
    <row r="198" spans="1:10" ht="11.25" customHeight="1">
      <c r="A198" s="79"/>
      <c r="B198" s="79"/>
      <c r="C198" s="85"/>
      <c r="D198" s="79"/>
      <c r="E198" s="96" t="s">
        <v>130</v>
      </c>
      <c r="F198" s="79"/>
      <c r="G198" s="79"/>
      <c r="H198" s="79"/>
      <c r="I198" s="84"/>
      <c r="J198" s="134"/>
    </row>
    <row r="199" spans="1:10" ht="11.25" customHeight="1">
      <c r="A199" s="90" t="s">
        <v>131</v>
      </c>
      <c r="B199" s="74"/>
      <c r="C199" s="94" t="s">
        <v>1535</v>
      </c>
      <c r="D199" s="74"/>
      <c r="E199" s="74" t="s">
        <v>1629</v>
      </c>
      <c r="F199" s="74"/>
      <c r="G199" s="74" t="s">
        <v>1630</v>
      </c>
      <c r="H199" s="74"/>
      <c r="I199" s="89">
        <v>427000</v>
      </c>
      <c r="J199" s="205" t="s">
        <v>1688</v>
      </c>
    </row>
    <row r="200" spans="1:10" ht="11.25" customHeight="1">
      <c r="A200" s="194" t="s">
        <v>132</v>
      </c>
      <c r="B200" s="79"/>
      <c r="C200" s="79"/>
      <c r="D200" s="79"/>
      <c r="E200" s="79"/>
      <c r="F200" s="79"/>
      <c r="G200" s="83" t="s">
        <v>133</v>
      </c>
      <c r="H200" s="79"/>
      <c r="I200" s="84"/>
      <c r="J200" s="134"/>
    </row>
    <row r="201" spans="1:10" ht="11.25" customHeight="1">
      <c r="A201" s="355" t="s">
        <v>1745</v>
      </c>
      <c r="B201" s="355"/>
      <c r="C201" s="355"/>
      <c r="D201" s="355"/>
      <c r="E201" s="355"/>
      <c r="F201" s="355"/>
      <c r="G201" s="355"/>
      <c r="H201" s="355"/>
      <c r="I201" s="355"/>
      <c r="J201" s="355"/>
    </row>
    <row r="202" spans="1:10" ht="11.25" customHeight="1">
      <c r="A202" s="337" t="s">
        <v>28</v>
      </c>
      <c r="B202" s="337"/>
      <c r="C202" s="337"/>
      <c r="D202" s="337"/>
      <c r="E202" s="337"/>
      <c r="F202" s="337"/>
      <c r="G202" s="337"/>
      <c r="H202" s="337"/>
      <c r="I202" s="337"/>
      <c r="J202" s="337"/>
    </row>
    <row r="203" spans="1:10" ht="11.25" customHeight="1">
      <c r="A203" s="337" t="s">
        <v>813</v>
      </c>
      <c r="B203" s="337"/>
      <c r="C203" s="337"/>
      <c r="D203" s="337"/>
      <c r="E203" s="337"/>
      <c r="F203" s="337"/>
      <c r="G203" s="337"/>
      <c r="H203" s="337"/>
      <c r="I203" s="337"/>
      <c r="J203" s="337"/>
    </row>
    <row r="204" spans="1:10" ht="11.25" customHeight="1">
      <c r="A204" s="337"/>
      <c r="B204" s="337"/>
      <c r="C204" s="337"/>
      <c r="D204" s="337"/>
      <c r="E204" s="337"/>
      <c r="F204" s="337"/>
      <c r="G204" s="337"/>
      <c r="H204" s="337"/>
      <c r="I204" s="337"/>
      <c r="J204" s="337"/>
    </row>
    <row r="205" spans="1:10" ht="11.25" customHeight="1">
      <c r="A205" s="337" t="s">
        <v>1521</v>
      </c>
      <c r="B205" s="337"/>
      <c r="C205" s="337"/>
      <c r="D205" s="337"/>
      <c r="E205" s="337"/>
      <c r="F205" s="337"/>
      <c r="G205" s="337"/>
      <c r="H205" s="337"/>
      <c r="I205" s="337"/>
      <c r="J205" s="337"/>
    </row>
    <row r="206" spans="1:10" ht="11.25" customHeight="1">
      <c r="A206" s="338"/>
      <c r="B206" s="338"/>
      <c r="C206" s="338"/>
      <c r="D206" s="338"/>
      <c r="E206" s="338"/>
      <c r="F206" s="338"/>
      <c r="G206" s="338"/>
      <c r="H206" s="338"/>
      <c r="I206" s="338"/>
      <c r="J206" s="338"/>
    </row>
    <row r="207" spans="1:10" ht="11.25" customHeight="1">
      <c r="A207" s="351"/>
      <c r="B207" s="351"/>
      <c r="C207" s="351"/>
      <c r="D207" s="74"/>
      <c r="E207" s="75" t="s">
        <v>2056</v>
      </c>
      <c r="F207" s="74"/>
      <c r="G207" s="75"/>
      <c r="H207" s="74"/>
      <c r="I207" s="77" t="s">
        <v>1763</v>
      </c>
      <c r="J207" s="74"/>
    </row>
    <row r="208" spans="1:10" ht="11.25" customHeight="1">
      <c r="A208" s="356" t="s">
        <v>1579</v>
      </c>
      <c r="B208" s="356"/>
      <c r="C208" s="356"/>
      <c r="D208" s="187"/>
      <c r="E208" s="187" t="s">
        <v>2057</v>
      </c>
      <c r="F208" s="188"/>
      <c r="G208" s="187" t="s">
        <v>1678</v>
      </c>
      <c r="H208" s="187"/>
      <c r="I208" s="189" t="s">
        <v>1855</v>
      </c>
      <c r="J208" s="79"/>
    </row>
    <row r="209" spans="1:10" ht="11.25" customHeight="1">
      <c r="A209" s="74" t="s">
        <v>134</v>
      </c>
      <c r="B209" s="74"/>
      <c r="C209" s="74"/>
      <c r="D209" s="74"/>
      <c r="E209" s="97" t="s">
        <v>106</v>
      </c>
      <c r="F209" s="74"/>
      <c r="G209" s="97"/>
      <c r="H209" s="74"/>
      <c r="I209" s="89">
        <v>10000000</v>
      </c>
      <c r="J209" s="205" t="s">
        <v>1688</v>
      </c>
    </row>
    <row r="210" spans="1:10" ht="11.25" customHeight="1">
      <c r="A210" s="81"/>
      <c r="B210" s="81"/>
      <c r="C210" s="81"/>
      <c r="D210" s="81"/>
      <c r="E210" s="90" t="s">
        <v>135</v>
      </c>
      <c r="F210" s="74"/>
      <c r="G210" s="112" t="s">
        <v>2073</v>
      </c>
      <c r="H210" s="74"/>
      <c r="I210" s="89"/>
      <c r="J210" s="205"/>
    </row>
    <row r="211" spans="1:10" ht="11.25" customHeight="1">
      <c r="A211" s="206"/>
      <c r="B211" s="206"/>
      <c r="C211" s="206"/>
      <c r="D211" s="206"/>
      <c r="E211" s="83" t="s">
        <v>136</v>
      </c>
      <c r="F211" s="86"/>
      <c r="G211" s="191" t="s">
        <v>137</v>
      </c>
      <c r="H211" s="86"/>
      <c r="I211" s="113"/>
      <c r="J211" s="191"/>
    </row>
    <row r="212" spans="1:10" ht="11.25" customHeight="1">
      <c r="A212" s="74" t="s">
        <v>1631</v>
      </c>
      <c r="B212" s="74"/>
      <c r="C212" s="74"/>
      <c r="D212" s="74"/>
      <c r="E212" s="74" t="s">
        <v>138</v>
      </c>
      <c r="F212" s="74"/>
      <c r="G212" s="74" t="s">
        <v>139</v>
      </c>
      <c r="H212" s="74"/>
      <c r="I212" s="109" t="s">
        <v>1549</v>
      </c>
      <c r="J212" s="112"/>
    </row>
    <row r="213" spans="1:10" ht="11.25" customHeight="1">
      <c r="A213" s="95" t="s">
        <v>140</v>
      </c>
      <c r="B213" s="81"/>
      <c r="C213" s="81"/>
      <c r="D213" s="81"/>
      <c r="E213" s="81"/>
      <c r="F213" s="81"/>
      <c r="G213" s="81"/>
      <c r="H213" s="81"/>
      <c r="I213" s="82"/>
      <c r="J213" s="127"/>
    </row>
    <row r="214" spans="1:10" ht="11.25" customHeight="1">
      <c r="A214" s="190" t="s">
        <v>1713</v>
      </c>
      <c r="B214" s="102"/>
      <c r="C214" s="102"/>
      <c r="D214" s="102"/>
      <c r="E214" s="102" t="s">
        <v>1632</v>
      </c>
      <c r="F214" s="102"/>
      <c r="G214" s="102" t="s">
        <v>18</v>
      </c>
      <c r="H214" s="102"/>
      <c r="I214" s="104" t="s">
        <v>1549</v>
      </c>
      <c r="J214" s="99"/>
    </row>
    <row r="215" spans="1:10" ht="11.25" customHeight="1">
      <c r="A215" s="190" t="s">
        <v>1713</v>
      </c>
      <c r="B215" s="102"/>
      <c r="C215" s="102"/>
      <c r="D215" s="102"/>
      <c r="E215" s="112" t="s">
        <v>141</v>
      </c>
      <c r="F215" s="102"/>
      <c r="G215" s="102" t="s">
        <v>2066</v>
      </c>
      <c r="H215" s="102"/>
      <c r="I215" s="104" t="s">
        <v>1549</v>
      </c>
      <c r="J215" s="99"/>
    </row>
    <row r="216" spans="1:10" ht="11.25" customHeight="1">
      <c r="A216" s="190" t="s">
        <v>1713</v>
      </c>
      <c r="B216" s="102"/>
      <c r="C216" s="102"/>
      <c r="D216" s="102"/>
      <c r="E216" s="102" t="s">
        <v>142</v>
      </c>
      <c r="F216" s="102"/>
      <c r="G216" s="102" t="s">
        <v>2087</v>
      </c>
      <c r="H216" s="102"/>
      <c r="I216" s="104" t="s">
        <v>1549</v>
      </c>
      <c r="J216" s="99"/>
    </row>
    <row r="217" spans="1:10" ht="11.25" customHeight="1">
      <c r="A217" s="190" t="s">
        <v>1713</v>
      </c>
      <c r="B217" s="102"/>
      <c r="C217" s="102"/>
      <c r="D217" s="102"/>
      <c r="E217" s="102" t="s">
        <v>143</v>
      </c>
      <c r="F217" s="102"/>
      <c r="G217" s="102" t="s">
        <v>105</v>
      </c>
      <c r="H217" s="102"/>
      <c r="I217" s="104" t="s">
        <v>1549</v>
      </c>
      <c r="J217" s="99"/>
    </row>
    <row r="218" spans="1:10" ht="11.25" customHeight="1">
      <c r="A218" s="97" t="s">
        <v>144</v>
      </c>
      <c r="B218" s="97"/>
      <c r="C218" s="97"/>
      <c r="D218" s="97"/>
      <c r="E218" s="97" t="s">
        <v>145</v>
      </c>
      <c r="F218" s="97"/>
      <c r="G218" s="135" t="s">
        <v>1535</v>
      </c>
      <c r="H218" s="97"/>
      <c r="I218" s="115" t="s">
        <v>1549</v>
      </c>
      <c r="J218" s="137"/>
    </row>
    <row r="219" spans="1:10" ht="11.25" customHeight="1">
      <c r="A219" s="79"/>
      <c r="B219" s="79"/>
      <c r="C219" s="79"/>
      <c r="D219" s="79"/>
      <c r="E219" s="96" t="s">
        <v>146</v>
      </c>
      <c r="F219" s="79"/>
      <c r="G219" s="96"/>
      <c r="H219" s="79"/>
      <c r="I219" s="126"/>
      <c r="J219" s="134"/>
    </row>
    <row r="220" spans="1:10" ht="11.25" customHeight="1">
      <c r="A220" s="74" t="s">
        <v>147</v>
      </c>
      <c r="B220" s="74"/>
      <c r="C220" s="74"/>
      <c r="D220" s="74"/>
      <c r="E220" s="81" t="s">
        <v>2069</v>
      </c>
      <c r="F220" s="74"/>
      <c r="G220" s="97" t="s">
        <v>1931</v>
      </c>
      <c r="H220" s="74"/>
      <c r="I220" s="109">
        <v>1000</v>
      </c>
      <c r="J220" s="205" t="s">
        <v>1688</v>
      </c>
    </row>
    <row r="221" spans="1:10" ht="11.25" customHeight="1">
      <c r="A221" s="74"/>
      <c r="B221" s="74"/>
      <c r="C221" s="74"/>
      <c r="D221" s="74"/>
      <c r="E221" s="90" t="s">
        <v>148</v>
      </c>
      <c r="F221" s="74"/>
      <c r="G221" s="90" t="s">
        <v>2066</v>
      </c>
      <c r="H221" s="74"/>
      <c r="I221" s="109"/>
      <c r="J221" s="112"/>
    </row>
    <row r="222" spans="1:10" ht="11.25" customHeight="1">
      <c r="A222" s="74"/>
      <c r="B222" s="74"/>
      <c r="C222" s="74"/>
      <c r="D222" s="74"/>
      <c r="E222" s="90" t="s">
        <v>149</v>
      </c>
      <c r="F222" s="74"/>
      <c r="G222" s="90" t="s">
        <v>2092</v>
      </c>
      <c r="H222" s="74"/>
      <c r="I222" s="109"/>
      <c r="J222" s="112"/>
    </row>
    <row r="223" spans="1:10" ht="11.25" customHeight="1">
      <c r="A223" s="81"/>
      <c r="B223" s="81"/>
      <c r="C223" s="81"/>
      <c r="D223" s="81"/>
      <c r="E223" s="95" t="s">
        <v>1513</v>
      </c>
      <c r="F223" s="81"/>
      <c r="G223" s="95" t="s">
        <v>105</v>
      </c>
      <c r="H223" s="81"/>
      <c r="I223" s="111"/>
      <c r="J223" s="127"/>
    </row>
    <row r="224" spans="1:10" ht="11.25" customHeight="1">
      <c r="A224" s="102" t="s">
        <v>150</v>
      </c>
      <c r="B224" s="102"/>
      <c r="C224" s="102"/>
      <c r="D224" s="102"/>
      <c r="E224" s="99" t="s">
        <v>1514</v>
      </c>
      <c r="F224" s="102"/>
      <c r="G224" s="102" t="s">
        <v>151</v>
      </c>
      <c r="H224" s="102"/>
      <c r="I224" s="104" t="s">
        <v>1549</v>
      </c>
      <c r="J224" s="99"/>
    </row>
    <row r="225" spans="1:10" ht="11.25" customHeight="1">
      <c r="A225" s="97" t="s">
        <v>152</v>
      </c>
      <c r="B225" s="97"/>
      <c r="C225" s="97"/>
      <c r="D225" s="97"/>
      <c r="E225" s="97" t="s">
        <v>143</v>
      </c>
      <c r="F225" s="97"/>
      <c r="G225" s="97" t="s">
        <v>153</v>
      </c>
      <c r="H225" s="97"/>
      <c r="I225" s="115">
        <v>700</v>
      </c>
      <c r="J225" s="137"/>
    </row>
    <row r="226" spans="1:10" ht="11.25" customHeight="1">
      <c r="A226" s="142" t="s">
        <v>2032</v>
      </c>
      <c r="B226" s="142"/>
      <c r="C226" s="142"/>
      <c r="D226" s="97"/>
      <c r="E226" s="97"/>
      <c r="F226" s="97"/>
      <c r="G226" s="135"/>
      <c r="H226" s="97"/>
      <c r="I226" s="115"/>
      <c r="J226" s="137"/>
    </row>
    <row r="227" spans="1:10" ht="11.25" customHeight="1">
      <c r="A227" s="132" t="s">
        <v>154</v>
      </c>
      <c r="B227" s="149"/>
      <c r="C227" s="149"/>
      <c r="D227" s="81"/>
      <c r="E227" s="81" t="s">
        <v>155</v>
      </c>
      <c r="F227" s="81"/>
      <c r="G227" s="207" t="s">
        <v>1549</v>
      </c>
      <c r="H227" s="81"/>
      <c r="I227" s="111">
        <v>30000</v>
      </c>
      <c r="J227" s="127"/>
    </row>
    <row r="228" spans="1:10" ht="11.25" customHeight="1">
      <c r="A228" s="96"/>
      <c r="B228" s="79"/>
      <c r="C228" s="79"/>
      <c r="D228" s="79"/>
      <c r="E228" s="96" t="s">
        <v>1801</v>
      </c>
      <c r="F228" s="79"/>
      <c r="G228" s="208"/>
      <c r="H228" s="79"/>
      <c r="I228" s="126"/>
      <c r="J228" s="134"/>
    </row>
    <row r="229" spans="1:10" ht="11.25" customHeight="1">
      <c r="A229" s="105" t="s">
        <v>1660</v>
      </c>
      <c r="B229" s="102"/>
      <c r="C229" s="102"/>
      <c r="D229" s="102"/>
      <c r="E229" s="102" t="s">
        <v>88</v>
      </c>
      <c r="F229" s="102"/>
      <c r="G229" s="102" t="s">
        <v>2087</v>
      </c>
      <c r="H229" s="102"/>
      <c r="I229" s="104">
        <v>35000</v>
      </c>
      <c r="J229" s="99"/>
    </row>
    <row r="230" spans="1:10" ht="11.25" customHeight="1">
      <c r="A230" s="97" t="s">
        <v>156</v>
      </c>
      <c r="B230" s="97"/>
      <c r="C230" s="97"/>
      <c r="D230" s="97"/>
      <c r="E230" s="97" t="s">
        <v>157</v>
      </c>
      <c r="F230" s="97"/>
      <c r="G230" s="97" t="s">
        <v>1931</v>
      </c>
      <c r="H230" s="97"/>
      <c r="I230" s="115">
        <v>7000</v>
      </c>
      <c r="J230" s="209" t="s">
        <v>1688</v>
      </c>
    </row>
    <row r="231" spans="1:10" ht="11.25" customHeight="1">
      <c r="A231" s="81"/>
      <c r="B231" s="81"/>
      <c r="C231" s="81"/>
      <c r="D231" s="81"/>
      <c r="E231" s="95" t="s">
        <v>158</v>
      </c>
      <c r="F231" s="81"/>
      <c r="G231" s="95" t="s">
        <v>159</v>
      </c>
      <c r="H231" s="81"/>
      <c r="I231" s="111"/>
      <c r="J231" s="210"/>
    </row>
    <row r="232" spans="1:10" ht="11.25" customHeight="1">
      <c r="A232" s="81"/>
      <c r="B232" s="81"/>
      <c r="C232" s="81"/>
      <c r="D232" s="81"/>
      <c r="E232" s="81"/>
      <c r="F232" s="81"/>
      <c r="G232" s="114" t="s">
        <v>160</v>
      </c>
      <c r="H232" s="81"/>
      <c r="I232" s="111"/>
      <c r="J232" s="210"/>
    </row>
    <row r="233" spans="1:10" ht="11.25" customHeight="1">
      <c r="A233" s="81"/>
      <c r="B233" s="81"/>
      <c r="C233" s="81"/>
      <c r="D233" s="81"/>
      <c r="E233" s="95" t="s">
        <v>161</v>
      </c>
      <c r="F233" s="81"/>
      <c r="G233" s="95" t="s">
        <v>162</v>
      </c>
      <c r="H233" s="81"/>
      <c r="I233" s="111"/>
      <c r="J233" s="210"/>
    </row>
    <row r="234" spans="1:10" ht="11.25" customHeight="1">
      <c r="A234" s="81"/>
      <c r="B234" s="81"/>
      <c r="C234" s="81"/>
      <c r="D234" s="81"/>
      <c r="E234" s="81"/>
      <c r="F234" s="81"/>
      <c r="G234" s="114" t="s">
        <v>160</v>
      </c>
      <c r="H234" s="81"/>
      <c r="I234" s="111"/>
      <c r="J234" s="210"/>
    </row>
    <row r="235" spans="1:10" ht="11.25" customHeight="1">
      <c r="A235" s="81"/>
      <c r="B235" s="81"/>
      <c r="C235" s="81"/>
      <c r="D235" s="81"/>
      <c r="E235" s="95" t="s">
        <v>163</v>
      </c>
      <c r="F235" s="81"/>
      <c r="G235" s="95" t="s">
        <v>164</v>
      </c>
      <c r="H235" s="81"/>
      <c r="I235" s="111"/>
      <c r="J235" s="210"/>
    </row>
    <row r="236" spans="1:10" ht="11.25" customHeight="1">
      <c r="A236" s="81"/>
      <c r="B236" s="81"/>
      <c r="C236" s="81"/>
      <c r="D236" s="81"/>
      <c r="E236" s="81"/>
      <c r="F236" s="81"/>
      <c r="G236" s="114" t="s">
        <v>160</v>
      </c>
      <c r="H236" s="81"/>
      <c r="I236" s="111"/>
      <c r="J236" s="210"/>
    </row>
    <row r="237" spans="1:10" ht="11.25" customHeight="1">
      <c r="A237" s="81"/>
      <c r="B237" s="81"/>
      <c r="C237" s="81"/>
      <c r="D237" s="81"/>
      <c r="E237" s="95" t="s">
        <v>165</v>
      </c>
      <c r="F237" s="81"/>
      <c r="G237" s="95" t="s">
        <v>166</v>
      </c>
      <c r="H237" s="81"/>
      <c r="I237" s="111"/>
      <c r="J237" s="210"/>
    </row>
    <row r="238" spans="1:10" ht="11.25" customHeight="1">
      <c r="A238" s="81"/>
      <c r="B238" s="81"/>
      <c r="C238" s="81"/>
      <c r="D238" s="81"/>
      <c r="E238" s="114" t="s">
        <v>167</v>
      </c>
      <c r="F238" s="81"/>
      <c r="G238" s="114"/>
      <c r="H238" s="81"/>
      <c r="I238" s="111"/>
      <c r="J238" s="210"/>
    </row>
    <row r="239" spans="1:10" ht="11.25" customHeight="1">
      <c r="A239" s="81"/>
      <c r="B239" s="81"/>
      <c r="C239" s="81"/>
      <c r="D239" s="81"/>
      <c r="E239" s="95" t="s">
        <v>168</v>
      </c>
      <c r="F239" s="81"/>
      <c r="G239" s="95" t="s">
        <v>159</v>
      </c>
      <c r="H239" s="81"/>
      <c r="I239" s="111"/>
      <c r="J239" s="210"/>
    </row>
    <row r="240" spans="1:10" ht="11.25" customHeight="1">
      <c r="A240" s="81"/>
      <c r="B240" s="81"/>
      <c r="C240" s="81"/>
      <c r="D240" s="81"/>
      <c r="E240" s="114"/>
      <c r="F240" s="81"/>
      <c r="G240" s="114" t="s">
        <v>160</v>
      </c>
      <c r="H240" s="81"/>
      <c r="I240" s="111"/>
      <c r="J240" s="210"/>
    </row>
    <row r="241" spans="1:10" ht="11.25" customHeight="1">
      <c r="A241" s="81"/>
      <c r="B241" s="81"/>
      <c r="C241" s="81"/>
      <c r="D241" s="81"/>
      <c r="E241" s="95" t="s">
        <v>169</v>
      </c>
      <c r="F241" s="81"/>
      <c r="G241" s="95" t="s">
        <v>166</v>
      </c>
      <c r="H241" s="81"/>
      <c r="I241" s="111"/>
      <c r="J241" s="210"/>
    </row>
    <row r="242" spans="1:10" ht="11.25" customHeight="1">
      <c r="A242" s="81"/>
      <c r="B242" s="81"/>
      <c r="C242" s="81"/>
      <c r="D242" s="81"/>
      <c r="E242" s="114" t="s">
        <v>170</v>
      </c>
      <c r="F242" s="81"/>
      <c r="G242" s="114"/>
      <c r="H242" s="81"/>
      <c r="I242" s="111"/>
      <c r="J242" s="210"/>
    </row>
    <row r="243" spans="1:10" ht="11.25" customHeight="1">
      <c r="A243" s="81"/>
      <c r="B243" s="81"/>
      <c r="C243" s="81"/>
      <c r="D243" s="81"/>
      <c r="E243" s="95" t="s">
        <v>171</v>
      </c>
      <c r="F243" s="81"/>
      <c r="G243" s="95" t="s">
        <v>164</v>
      </c>
      <c r="H243" s="81"/>
      <c r="I243" s="111"/>
      <c r="J243" s="210"/>
    </row>
    <row r="244" spans="1:10" ht="11.25" customHeight="1">
      <c r="A244" s="81"/>
      <c r="B244" s="81"/>
      <c r="C244" s="81"/>
      <c r="D244" s="81"/>
      <c r="E244" s="114"/>
      <c r="F244" s="81"/>
      <c r="G244" s="114" t="s">
        <v>160</v>
      </c>
      <c r="H244" s="81"/>
      <c r="I244" s="111"/>
      <c r="J244" s="210"/>
    </row>
    <row r="245" spans="1:10" ht="11.25" customHeight="1">
      <c r="A245" s="81"/>
      <c r="B245" s="81"/>
      <c r="C245" s="81"/>
      <c r="D245" s="81"/>
      <c r="E245" s="95" t="s">
        <v>172</v>
      </c>
      <c r="F245" s="81"/>
      <c r="G245" s="211" t="s">
        <v>1549</v>
      </c>
      <c r="H245" s="81"/>
      <c r="I245" s="111"/>
      <c r="J245" s="210"/>
    </row>
    <row r="246" spans="1:10" ht="11.25" customHeight="1">
      <c r="A246" s="81"/>
      <c r="B246" s="81"/>
      <c r="C246" s="81"/>
      <c r="D246" s="81"/>
      <c r="E246" s="95" t="s">
        <v>173</v>
      </c>
      <c r="F246" s="81"/>
      <c r="G246" s="95" t="s">
        <v>174</v>
      </c>
      <c r="H246" s="81"/>
      <c r="I246" s="111"/>
      <c r="J246" s="210"/>
    </row>
    <row r="247" spans="1:10" ht="11.25" customHeight="1">
      <c r="A247" s="81"/>
      <c r="B247" s="81"/>
      <c r="C247" s="81"/>
      <c r="D247" s="81"/>
      <c r="E247" s="95" t="s">
        <v>175</v>
      </c>
      <c r="F247" s="81"/>
      <c r="G247" s="95" t="s">
        <v>176</v>
      </c>
      <c r="H247" s="81"/>
      <c r="I247" s="111"/>
      <c r="J247" s="210"/>
    </row>
    <row r="248" spans="1:10" ht="11.25" customHeight="1">
      <c r="A248" s="81"/>
      <c r="B248" s="81"/>
      <c r="C248" s="81"/>
      <c r="D248" s="81"/>
      <c r="E248" s="114"/>
      <c r="F248" s="81"/>
      <c r="G248" s="114" t="s">
        <v>177</v>
      </c>
      <c r="H248" s="81"/>
      <c r="I248" s="111"/>
      <c r="J248" s="210"/>
    </row>
    <row r="249" spans="1:10" ht="11.25" customHeight="1">
      <c r="A249" s="81"/>
      <c r="B249" s="81"/>
      <c r="C249" s="81"/>
      <c r="D249" s="81"/>
      <c r="E249" s="114"/>
      <c r="F249" s="81"/>
      <c r="G249" s="114" t="s">
        <v>178</v>
      </c>
      <c r="H249" s="81"/>
      <c r="I249" s="111"/>
      <c r="J249" s="210"/>
    </row>
    <row r="250" spans="1:10" ht="11.25" customHeight="1">
      <c r="A250" s="81"/>
      <c r="B250" s="81"/>
      <c r="C250" s="81"/>
      <c r="D250" s="81"/>
      <c r="E250" s="95" t="s">
        <v>179</v>
      </c>
      <c r="F250" s="81"/>
      <c r="G250" s="95" t="s">
        <v>174</v>
      </c>
      <c r="H250" s="81"/>
      <c r="I250" s="111"/>
      <c r="J250" s="127"/>
    </row>
    <row r="251" spans="1:10" ht="11.25" customHeight="1">
      <c r="A251" s="81"/>
      <c r="B251" s="81"/>
      <c r="C251" s="81"/>
      <c r="D251" s="81"/>
      <c r="E251" s="95" t="s">
        <v>180</v>
      </c>
      <c r="F251" s="81"/>
      <c r="G251" s="95" t="s">
        <v>181</v>
      </c>
      <c r="H251" s="81"/>
      <c r="I251" s="111"/>
      <c r="J251" s="127"/>
    </row>
    <row r="252" spans="1:10" ht="11.25" customHeight="1">
      <c r="A252" s="81"/>
      <c r="B252" s="81"/>
      <c r="C252" s="81"/>
      <c r="D252" s="81"/>
      <c r="E252" s="114" t="s">
        <v>182</v>
      </c>
      <c r="F252" s="81"/>
      <c r="G252" s="114" t="s">
        <v>183</v>
      </c>
      <c r="H252" s="81"/>
      <c r="I252" s="111"/>
      <c r="J252" s="127"/>
    </row>
    <row r="253" spans="1:10" ht="11.25" customHeight="1">
      <c r="A253" s="81"/>
      <c r="B253" s="81"/>
      <c r="C253" s="81"/>
      <c r="D253" s="81"/>
      <c r="E253" s="95" t="s">
        <v>184</v>
      </c>
      <c r="F253" s="81"/>
      <c r="G253" s="211" t="s">
        <v>1549</v>
      </c>
      <c r="H253" s="81"/>
      <c r="I253" s="111"/>
      <c r="J253" s="127"/>
    </row>
    <row r="254" spans="1:10" ht="11.25" customHeight="1">
      <c r="A254" s="81"/>
      <c r="B254" s="81"/>
      <c r="C254" s="81"/>
      <c r="D254" s="81"/>
      <c r="E254" s="95" t="s">
        <v>185</v>
      </c>
      <c r="F254" s="81"/>
      <c r="G254" s="95" t="s">
        <v>185</v>
      </c>
      <c r="H254" s="81"/>
      <c r="I254" s="111"/>
      <c r="J254" s="127"/>
    </row>
    <row r="255" spans="1:10" ht="11.25" customHeight="1">
      <c r="A255" s="81"/>
      <c r="B255" s="81"/>
      <c r="C255" s="81"/>
      <c r="D255" s="81"/>
      <c r="E255" s="95" t="s">
        <v>186</v>
      </c>
      <c r="F255" s="81"/>
      <c r="G255" s="211" t="s">
        <v>1549</v>
      </c>
      <c r="H255" s="81"/>
      <c r="I255" s="111"/>
      <c r="J255" s="127"/>
    </row>
    <row r="256" spans="1:10" ht="11.25" customHeight="1">
      <c r="A256" s="81"/>
      <c r="B256" s="81"/>
      <c r="C256" s="81"/>
      <c r="D256" s="81"/>
      <c r="E256" s="95" t="s">
        <v>187</v>
      </c>
      <c r="F256" s="81"/>
      <c r="G256" s="95" t="s">
        <v>188</v>
      </c>
      <c r="H256" s="81"/>
      <c r="I256" s="82"/>
      <c r="J256" s="127"/>
    </row>
    <row r="257" spans="1:10" ht="11.25" customHeight="1">
      <c r="A257" s="81"/>
      <c r="B257" s="81"/>
      <c r="C257" s="81"/>
      <c r="D257" s="81"/>
      <c r="E257" s="95" t="s">
        <v>189</v>
      </c>
      <c r="F257" s="81"/>
      <c r="G257" s="95" t="s">
        <v>151</v>
      </c>
      <c r="H257" s="81"/>
      <c r="I257" s="82"/>
      <c r="J257" s="127"/>
    </row>
    <row r="258" spans="1:10" ht="11.25" customHeight="1">
      <c r="A258" s="81"/>
      <c r="B258" s="81"/>
      <c r="C258" s="81"/>
      <c r="D258" s="81"/>
      <c r="E258" s="95" t="s">
        <v>190</v>
      </c>
      <c r="F258" s="81"/>
      <c r="G258" s="95" t="s">
        <v>191</v>
      </c>
      <c r="H258" s="81"/>
      <c r="I258" s="82"/>
      <c r="J258" s="127"/>
    </row>
    <row r="259" spans="1:10" ht="11.25" customHeight="1">
      <c r="A259" s="81"/>
      <c r="B259" s="81"/>
      <c r="C259" s="81"/>
      <c r="D259" s="81"/>
      <c r="E259" s="114"/>
      <c r="F259" s="81"/>
      <c r="G259" s="114" t="s">
        <v>192</v>
      </c>
      <c r="H259" s="81"/>
      <c r="I259" s="82"/>
      <c r="J259" s="127"/>
    </row>
    <row r="260" spans="1:10" ht="11.25" customHeight="1">
      <c r="A260" s="81"/>
      <c r="B260" s="81"/>
      <c r="C260" s="81"/>
      <c r="D260" s="81"/>
      <c r="E260" s="81" t="s">
        <v>193</v>
      </c>
      <c r="F260" s="81"/>
      <c r="G260" s="81"/>
      <c r="H260" s="81"/>
      <c r="I260" s="82"/>
      <c r="J260" s="127"/>
    </row>
    <row r="261" spans="1:10" ht="11.25" customHeight="1">
      <c r="A261" s="81"/>
      <c r="B261" s="81"/>
      <c r="C261" s="81"/>
      <c r="D261" s="81"/>
      <c r="E261" s="95" t="s">
        <v>194</v>
      </c>
      <c r="F261" s="81"/>
      <c r="G261" s="95" t="s">
        <v>195</v>
      </c>
      <c r="H261" s="81"/>
      <c r="I261" s="82"/>
      <c r="J261" s="127"/>
    </row>
    <row r="262" spans="1:10" ht="11.25" customHeight="1">
      <c r="A262" s="81"/>
      <c r="B262" s="81"/>
      <c r="C262" s="81"/>
      <c r="D262" s="81"/>
      <c r="E262" s="95" t="s">
        <v>196</v>
      </c>
      <c r="F262" s="81"/>
      <c r="G262" s="95" t="s">
        <v>197</v>
      </c>
      <c r="H262" s="81"/>
      <c r="I262" s="82"/>
      <c r="J262" s="127"/>
    </row>
    <row r="263" spans="1:10" ht="11.25" customHeight="1">
      <c r="A263" s="81"/>
      <c r="B263" s="81"/>
      <c r="C263" s="81"/>
      <c r="D263" s="81"/>
      <c r="E263" s="95" t="s">
        <v>198</v>
      </c>
      <c r="F263" s="81"/>
      <c r="G263" s="95" t="s">
        <v>199</v>
      </c>
      <c r="H263" s="81"/>
      <c r="I263" s="82"/>
      <c r="J263" s="127"/>
    </row>
    <row r="264" spans="1:10" ht="11.25" customHeight="1">
      <c r="A264" s="79"/>
      <c r="B264" s="79"/>
      <c r="C264" s="79"/>
      <c r="D264" s="79"/>
      <c r="E264" s="199"/>
      <c r="F264" s="79"/>
      <c r="G264" s="194" t="s">
        <v>200</v>
      </c>
      <c r="H264" s="79"/>
      <c r="I264" s="84"/>
      <c r="J264" s="134"/>
    </row>
    <row r="265" spans="1:10" ht="11.25" customHeight="1">
      <c r="A265" s="355" t="s">
        <v>1745</v>
      </c>
      <c r="B265" s="355"/>
      <c r="C265" s="355"/>
      <c r="D265" s="355"/>
      <c r="E265" s="355"/>
      <c r="F265" s="355"/>
      <c r="G265" s="355"/>
      <c r="H265" s="355"/>
      <c r="I265" s="355"/>
      <c r="J265" s="355"/>
    </row>
    <row r="266" spans="1:10" ht="11.25" customHeight="1">
      <c r="A266" s="354"/>
      <c r="B266" s="354"/>
      <c r="C266" s="354"/>
      <c r="D266" s="354"/>
      <c r="E266" s="354"/>
      <c r="F266" s="354"/>
      <c r="G266" s="354"/>
      <c r="H266" s="354"/>
      <c r="I266" s="354"/>
      <c r="J266" s="354"/>
    </row>
    <row r="267" spans="1:10" ht="11.25" customHeight="1">
      <c r="A267" s="354"/>
      <c r="B267" s="354"/>
      <c r="C267" s="354"/>
      <c r="D267" s="354"/>
      <c r="E267" s="354"/>
      <c r="F267" s="354"/>
      <c r="G267" s="354"/>
      <c r="H267" s="354"/>
      <c r="I267" s="354"/>
      <c r="J267" s="354"/>
    </row>
    <row r="268" spans="1:10" ht="11.25" customHeight="1">
      <c r="A268" s="354"/>
      <c r="B268" s="354"/>
      <c r="C268" s="354"/>
      <c r="D268" s="354"/>
      <c r="E268" s="354"/>
      <c r="F268" s="354"/>
      <c r="G268" s="354"/>
      <c r="H268" s="354"/>
      <c r="I268" s="354"/>
      <c r="J268" s="354"/>
    </row>
    <row r="269" spans="1:10" ht="11.25" customHeight="1">
      <c r="A269" s="337" t="s">
        <v>28</v>
      </c>
      <c r="B269" s="337"/>
      <c r="C269" s="337"/>
      <c r="D269" s="337"/>
      <c r="E269" s="337"/>
      <c r="F269" s="337"/>
      <c r="G269" s="337"/>
      <c r="H269" s="337"/>
      <c r="I269" s="337"/>
      <c r="J269" s="337"/>
    </row>
    <row r="270" spans="1:10" ht="11.25" customHeight="1">
      <c r="A270" s="337" t="s">
        <v>813</v>
      </c>
      <c r="B270" s="337"/>
      <c r="C270" s="337"/>
      <c r="D270" s="337"/>
      <c r="E270" s="337"/>
      <c r="F270" s="337"/>
      <c r="G270" s="337"/>
      <c r="H270" s="337"/>
      <c r="I270" s="337"/>
      <c r="J270" s="337"/>
    </row>
    <row r="271" spans="1:10" ht="11.25" customHeight="1">
      <c r="A271" s="337"/>
      <c r="B271" s="337"/>
      <c r="C271" s="337"/>
      <c r="D271" s="337"/>
      <c r="E271" s="337"/>
      <c r="F271" s="337"/>
      <c r="G271" s="337"/>
      <c r="H271" s="337"/>
      <c r="I271" s="337"/>
      <c r="J271" s="337"/>
    </row>
    <row r="272" spans="1:10" ht="11.25" customHeight="1">
      <c r="A272" s="337" t="s">
        <v>1521</v>
      </c>
      <c r="B272" s="337"/>
      <c r="C272" s="337"/>
      <c r="D272" s="337"/>
      <c r="E272" s="337"/>
      <c r="F272" s="337"/>
      <c r="G272" s="337"/>
      <c r="H272" s="337"/>
      <c r="I272" s="337"/>
      <c r="J272" s="337"/>
    </row>
    <row r="273" spans="1:10" ht="11.25" customHeight="1">
      <c r="A273" s="338"/>
      <c r="B273" s="338"/>
      <c r="C273" s="338"/>
      <c r="D273" s="338"/>
      <c r="E273" s="338"/>
      <c r="F273" s="338"/>
      <c r="G273" s="338"/>
      <c r="H273" s="338"/>
      <c r="I273" s="338"/>
      <c r="J273" s="338"/>
    </row>
    <row r="274" spans="1:10" ht="11.25" customHeight="1">
      <c r="A274" s="351"/>
      <c r="B274" s="351"/>
      <c r="C274" s="351"/>
      <c r="D274" s="74"/>
      <c r="E274" s="75" t="s">
        <v>2056</v>
      </c>
      <c r="F274" s="74"/>
      <c r="G274" s="75"/>
      <c r="H274" s="74"/>
      <c r="I274" s="77" t="s">
        <v>1763</v>
      </c>
      <c r="J274" s="74"/>
    </row>
    <row r="275" spans="1:10" ht="11.25" customHeight="1">
      <c r="A275" s="356" t="s">
        <v>1579</v>
      </c>
      <c r="B275" s="356"/>
      <c r="C275" s="356"/>
      <c r="D275" s="187"/>
      <c r="E275" s="187" t="s">
        <v>2057</v>
      </c>
      <c r="F275" s="188"/>
      <c r="G275" s="187" t="s">
        <v>1678</v>
      </c>
      <c r="H275" s="187"/>
      <c r="I275" s="189" t="s">
        <v>1855</v>
      </c>
      <c r="J275" s="79"/>
    </row>
    <row r="276" spans="1:10" ht="11.25" customHeight="1">
      <c r="A276" s="79" t="s">
        <v>2036</v>
      </c>
      <c r="B276" s="79"/>
      <c r="C276" s="79"/>
      <c r="D276" s="74"/>
      <c r="E276" s="81"/>
      <c r="F276" s="74"/>
      <c r="G276" s="74"/>
      <c r="H276" s="74"/>
      <c r="I276" s="89"/>
      <c r="J276" s="74"/>
    </row>
    <row r="277" spans="1:10" ht="11.25" customHeight="1">
      <c r="A277" s="135" t="s">
        <v>201</v>
      </c>
      <c r="B277" s="97"/>
      <c r="C277" s="195"/>
      <c r="D277" s="81"/>
      <c r="E277" s="81" t="s">
        <v>10</v>
      </c>
      <c r="F277" s="74"/>
      <c r="G277" s="81"/>
      <c r="H277" s="74"/>
      <c r="I277" s="89"/>
      <c r="J277" s="74"/>
    </row>
    <row r="278" spans="1:10" ht="11.25" customHeight="1">
      <c r="A278" s="114"/>
      <c r="B278" s="81"/>
      <c r="C278" s="81"/>
      <c r="D278" s="81"/>
      <c r="E278" s="95" t="s">
        <v>16</v>
      </c>
      <c r="F278" s="81"/>
      <c r="G278" s="81"/>
      <c r="H278" s="81"/>
      <c r="I278" s="111"/>
      <c r="J278" s="81"/>
    </row>
    <row r="279" spans="1:10" ht="11.25" customHeight="1">
      <c r="A279" s="194"/>
      <c r="B279" s="79"/>
      <c r="C279" s="79"/>
      <c r="D279" s="79"/>
      <c r="E279" s="194" t="s">
        <v>17</v>
      </c>
      <c r="F279" s="79"/>
      <c r="G279" s="96" t="s">
        <v>18</v>
      </c>
      <c r="H279" s="79"/>
      <c r="I279" s="126">
        <v>30200</v>
      </c>
      <c r="J279" s="79"/>
    </row>
    <row r="280" spans="1:10" ht="11.25" customHeight="1">
      <c r="A280" s="190" t="s">
        <v>1713</v>
      </c>
      <c r="B280" s="102"/>
      <c r="C280" s="102"/>
      <c r="D280" s="102"/>
      <c r="E280" s="194" t="s">
        <v>19</v>
      </c>
      <c r="F280" s="79"/>
      <c r="G280" s="190" t="s">
        <v>1535</v>
      </c>
      <c r="H280" s="102"/>
      <c r="I280" s="104">
        <v>8420</v>
      </c>
      <c r="J280" s="102"/>
    </row>
    <row r="281" spans="1:10" ht="11.25" customHeight="1">
      <c r="A281" s="190" t="s">
        <v>1713</v>
      </c>
      <c r="B281" s="102"/>
      <c r="C281" s="102"/>
      <c r="D281" s="102"/>
      <c r="E281" s="194" t="s">
        <v>20</v>
      </c>
      <c r="F281" s="79"/>
      <c r="G281" s="190" t="s">
        <v>1535</v>
      </c>
      <c r="H281" s="79"/>
      <c r="I281" s="126">
        <v>14700</v>
      </c>
      <c r="J281" s="79"/>
    </row>
    <row r="282" spans="1:10" ht="11.25" customHeight="1">
      <c r="A282" s="190" t="s">
        <v>1713</v>
      </c>
      <c r="B282" s="102"/>
      <c r="C282" s="102"/>
      <c r="D282" s="102"/>
      <c r="E282" s="190" t="s">
        <v>21</v>
      </c>
      <c r="F282" s="102"/>
      <c r="G282" s="190" t="s">
        <v>1535</v>
      </c>
      <c r="H282" s="102"/>
      <c r="I282" s="104">
        <v>48700</v>
      </c>
      <c r="J282" s="102"/>
    </row>
    <row r="283" spans="1:10" ht="11.25" customHeight="1">
      <c r="A283" s="190" t="s">
        <v>1713</v>
      </c>
      <c r="B283" s="102"/>
      <c r="C283" s="102"/>
      <c r="D283" s="102"/>
      <c r="E283" s="190" t="s">
        <v>22</v>
      </c>
      <c r="F283" s="102"/>
      <c r="G283" s="190" t="s">
        <v>1535</v>
      </c>
      <c r="H283" s="79"/>
      <c r="I283" s="126">
        <v>78200</v>
      </c>
      <c r="J283" s="79"/>
    </row>
    <row r="284" spans="1:10" ht="11.25" customHeight="1">
      <c r="A284" s="190" t="s">
        <v>1713</v>
      </c>
      <c r="B284" s="102"/>
      <c r="C284" s="102"/>
      <c r="D284" s="102"/>
      <c r="E284" s="190" t="s">
        <v>23</v>
      </c>
      <c r="F284" s="102"/>
      <c r="G284" s="190" t="s">
        <v>1535</v>
      </c>
      <c r="H284" s="102"/>
      <c r="I284" s="104">
        <v>16500</v>
      </c>
      <c r="J284" s="102"/>
    </row>
    <row r="285" spans="1:10" ht="11.25" customHeight="1">
      <c r="A285" s="190" t="s">
        <v>1713</v>
      </c>
      <c r="B285" s="102"/>
      <c r="C285" s="102"/>
      <c r="D285" s="102"/>
      <c r="E285" s="105" t="s">
        <v>46</v>
      </c>
      <c r="F285" s="102"/>
      <c r="G285" s="96" t="s">
        <v>57</v>
      </c>
      <c r="H285" s="102"/>
      <c r="I285" s="104">
        <v>20800</v>
      </c>
      <c r="J285" s="102"/>
    </row>
    <row r="286" spans="1:10" ht="11.25" customHeight="1">
      <c r="A286" s="196" t="s">
        <v>1713</v>
      </c>
      <c r="B286" s="97"/>
      <c r="C286" s="195"/>
      <c r="D286" s="97"/>
      <c r="E286" s="97" t="s">
        <v>50</v>
      </c>
      <c r="F286" s="97"/>
      <c r="G286" s="81"/>
      <c r="H286" s="97"/>
      <c r="I286" s="98"/>
      <c r="J286" s="97"/>
    </row>
    <row r="287" spans="1:10" ht="11.25" customHeight="1">
      <c r="A287" s="114"/>
      <c r="B287" s="81"/>
      <c r="C287" s="81"/>
      <c r="D287" s="81"/>
      <c r="E287" s="95" t="s">
        <v>38</v>
      </c>
      <c r="F287" s="81"/>
      <c r="G287" s="81"/>
      <c r="H287" s="81"/>
      <c r="I287" s="111"/>
      <c r="J287" s="81"/>
    </row>
    <row r="288" spans="1:10" ht="11.25" customHeight="1">
      <c r="A288" s="194"/>
      <c r="B288" s="79"/>
      <c r="C288" s="79"/>
      <c r="D288" s="79"/>
      <c r="E288" s="194" t="s">
        <v>39</v>
      </c>
      <c r="F288" s="79"/>
      <c r="G288" s="96" t="s">
        <v>18</v>
      </c>
      <c r="H288" s="79"/>
      <c r="I288" s="166" t="s">
        <v>1549</v>
      </c>
      <c r="J288" s="79"/>
    </row>
    <row r="289" spans="1:10" ht="11.25" customHeight="1">
      <c r="A289" s="190" t="s">
        <v>1713</v>
      </c>
      <c r="B289" s="102"/>
      <c r="C289" s="102"/>
      <c r="D289" s="102"/>
      <c r="E289" s="194" t="s">
        <v>40</v>
      </c>
      <c r="F289" s="79"/>
      <c r="G289" s="190" t="s">
        <v>1535</v>
      </c>
      <c r="H289" s="102"/>
      <c r="I289" s="104">
        <v>2510</v>
      </c>
      <c r="J289" s="102"/>
    </row>
    <row r="290" spans="1:10" ht="11.25" customHeight="1">
      <c r="A290" s="190" t="s">
        <v>1713</v>
      </c>
      <c r="B290" s="102"/>
      <c r="C290" s="102"/>
      <c r="D290" s="102"/>
      <c r="E290" s="194" t="s">
        <v>41</v>
      </c>
      <c r="F290" s="79"/>
      <c r="G290" s="190" t="s">
        <v>1535</v>
      </c>
      <c r="H290" s="102"/>
      <c r="I290" s="104">
        <v>79500</v>
      </c>
      <c r="J290" s="102"/>
    </row>
    <row r="291" spans="1:10" ht="11.25" customHeight="1">
      <c r="A291" s="190" t="s">
        <v>1713</v>
      </c>
      <c r="B291" s="102"/>
      <c r="C291" s="102"/>
      <c r="D291" s="102"/>
      <c r="E291" s="96" t="s">
        <v>202</v>
      </c>
      <c r="F291" s="79"/>
      <c r="G291" s="96" t="s">
        <v>203</v>
      </c>
      <c r="H291" s="102"/>
      <c r="I291" s="104">
        <v>1090000</v>
      </c>
      <c r="J291" s="102"/>
    </row>
    <row r="292" spans="1:10" ht="11.25" customHeight="1">
      <c r="A292" s="196" t="s">
        <v>1713</v>
      </c>
      <c r="B292" s="97"/>
      <c r="C292" s="97"/>
      <c r="D292" s="97"/>
      <c r="E292" s="95" t="s">
        <v>75</v>
      </c>
      <c r="F292" s="81"/>
      <c r="G292" s="95"/>
      <c r="H292" s="81"/>
      <c r="I292" s="111"/>
      <c r="J292" s="81"/>
    </row>
    <row r="293" spans="1:10" ht="11.25">
      <c r="A293" s="194"/>
      <c r="B293" s="79"/>
      <c r="C293" s="79"/>
      <c r="D293" s="79"/>
      <c r="E293" s="194" t="s">
        <v>76</v>
      </c>
      <c r="F293" s="79"/>
      <c r="G293" s="96" t="s">
        <v>18</v>
      </c>
      <c r="H293" s="79"/>
      <c r="I293" s="126">
        <v>240000</v>
      </c>
      <c r="J293" s="79"/>
    </row>
    <row r="294" spans="1:10" ht="11.25">
      <c r="A294" s="190" t="s">
        <v>1713</v>
      </c>
      <c r="B294" s="102"/>
      <c r="C294" s="102"/>
      <c r="D294" s="102"/>
      <c r="E294" s="194" t="s">
        <v>77</v>
      </c>
      <c r="F294" s="79"/>
      <c r="G294" s="190" t="s">
        <v>1535</v>
      </c>
      <c r="H294" s="102"/>
      <c r="I294" s="104">
        <v>203000</v>
      </c>
      <c r="J294" s="102"/>
    </row>
    <row r="295" spans="1:10" ht="11.25">
      <c r="A295" s="102" t="s">
        <v>204</v>
      </c>
      <c r="B295" s="102"/>
      <c r="C295" s="102"/>
      <c r="D295" s="102"/>
      <c r="E295" s="134" t="s">
        <v>79</v>
      </c>
      <c r="F295" s="79"/>
      <c r="G295" s="105" t="s">
        <v>205</v>
      </c>
      <c r="H295" s="102"/>
      <c r="I295" s="104">
        <v>100000</v>
      </c>
      <c r="J295" s="102"/>
    </row>
    <row r="296" spans="1:10" ht="11.25">
      <c r="A296" s="97" t="s">
        <v>206</v>
      </c>
      <c r="B296" s="97"/>
      <c r="C296" s="97"/>
      <c r="D296" s="81"/>
      <c r="E296" s="97" t="s">
        <v>10</v>
      </c>
      <c r="F296" s="81"/>
      <c r="G296" s="81"/>
      <c r="H296" s="81"/>
      <c r="I296" s="111"/>
      <c r="J296" s="81"/>
    </row>
    <row r="297" spans="1:10" ht="11.25">
      <c r="A297" s="114"/>
      <c r="B297" s="81"/>
      <c r="C297" s="81"/>
      <c r="D297" s="81"/>
      <c r="E297" s="95" t="s">
        <v>16</v>
      </c>
      <c r="F297" s="81"/>
      <c r="G297" s="81"/>
      <c r="H297" s="81"/>
      <c r="I297" s="111"/>
      <c r="J297" s="81"/>
    </row>
    <row r="298" spans="1:10" ht="11.25">
      <c r="A298" s="194"/>
      <c r="B298" s="79"/>
      <c r="C298" s="79"/>
      <c r="D298" s="79"/>
      <c r="E298" s="194" t="s">
        <v>17</v>
      </c>
      <c r="F298" s="79"/>
      <c r="G298" s="96" t="s">
        <v>205</v>
      </c>
      <c r="H298" s="79"/>
      <c r="I298" s="126">
        <v>8580</v>
      </c>
      <c r="J298" s="79"/>
    </row>
    <row r="299" spans="1:10" ht="11.25">
      <c r="A299" s="190" t="s">
        <v>1713</v>
      </c>
      <c r="B299" s="102"/>
      <c r="C299" s="102"/>
      <c r="D299" s="102"/>
      <c r="E299" s="194" t="s">
        <v>19</v>
      </c>
      <c r="F299" s="79"/>
      <c r="G299" s="190" t="s">
        <v>1535</v>
      </c>
      <c r="H299" s="102"/>
      <c r="I299" s="104">
        <v>5760</v>
      </c>
      <c r="J299" s="102"/>
    </row>
    <row r="300" spans="1:10" ht="11.25">
      <c r="A300" s="190" t="s">
        <v>1713</v>
      </c>
      <c r="B300" s="102"/>
      <c r="C300" s="102"/>
      <c r="D300" s="102"/>
      <c r="E300" s="194" t="s">
        <v>20</v>
      </c>
      <c r="F300" s="79"/>
      <c r="G300" s="190" t="s">
        <v>1535</v>
      </c>
      <c r="H300" s="102"/>
      <c r="I300" s="104">
        <v>7610</v>
      </c>
      <c r="J300" s="102"/>
    </row>
    <row r="301" spans="1:10" ht="11.25">
      <c r="A301" s="190" t="s">
        <v>1713</v>
      </c>
      <c r="B301" s="102"/>
      <c r="C301" s="102"/>
      <c r="D301" s="102"/>
      <c r="E301" s="190" t="s">
        <v>21</v>
      </c>
      <c r="F301" s="102"/>
      <c r="G301" s="190" t="s">
        <v>1535</v>
      </c>
      <c r="H301" s="102"/>
      <c r="I301" s="104">
        <v>24200</v>
      </c>
      <c r="J301" s="102"/>
    </row>
    <row r="302" spans="1:10" ht="11.25">
      <c r="A302" s="190" t="s">
        <v>1713</v>
      </c>
      <c r="B302" s="102"/>
      <c r="C302" s="102"/>
      <c r="D302" s="102"/>
      <c r="E302" s="190" t="s">
        <v>22</v>
      </c>
      <c r="F302" s="102"/>
      <c r="G302" s="190" t="s">
        <v>1535</v>
      </c>
      <c r="H302" s="102"/>
      <c r="I302" s="104">
        <v>55000</v>
      </c>
      <c r="J302" s="102"/>
    </row>
    <row r="303" spans="1:10" ht="11.25">
      <c r="A303" s="190" t="s">
        <v>1713</v>
      </c>
      <c r="B303" s="102"/>
      <c r="C303" s="102"/>
      <c r="D303" s="102"/>
      <c r="E303" s="190" t="s">
        <v>23</v>
      </c>
      <c r="F303" s="102"/>
      <c r="G303" s="190" t="s">
        <v>1535</v>
      </c>
      <c r="H303" s="102"/>
      <c r="I303" s="104">
        <v>6190</v>
      </c>
      <c r="J303" s="102"/>
    </row>
    <row r="304" spans="1:10" ht="11.25">
      <c r="A304" s="196" t="s">
        <v>1713</v>
      </c>
      <c r="B304" s="97"/>
      <c r="C304" s="97"/>
      <c r="D304" s="74"/>
      <c r="E304" s="97" t="s">
        <v>50</v>
      </c>
      <c r="F304" s="74"/>
      <c r="G304" s="81"/>
      <c r="H304" s="74"/>
      <c r="I304" s="89"/>
      <c r="J304" s="74"/>
    </row>
    <row r="305" spans="1:10" ht="11.25">
      <c r="A305" s="194"/>
      <c r="B305" s="79"/>
      <c r="C305" s="79"/>
      <c r="D305" s="79"/>
      <c r="E305" s="96" t="s">
        <v>207</v>
      </c>
      <c r="F305" s="79"/>
      <c r="G305" s="96" t="s">
        <v>205</v>
      </c>
      <c r="H305" s="79"/>
      <c r="I305" s="166" t="s">
        <v>1549</v>
      </c>
      <c r="J305" s="79"/>
    </row>
    <row r="306" spans="1:10" ht="11.25">
      <c r="A306" s="190" t="s">
        <v>1713</v>
      </c>
      <c r="B306" s="102"/>
      <c r="C306" s="102"/>
      <c r="D306" s="79"/>
      <c r="E306" s="96" t="s">
        <v>202</v>
      </c>
      <c r="F306" s="79"/>
      <c r="G306" s="96" t="s">
        <v>203</v>
      </c>
      <c r="H306" s="102"/>
      <c r="I306" s="104">
        <v>72000</v>
      </c>
      <c r="J306" s="102"/>
    </row>
    <row r="307" spans="1:10" ht="11.25">
      <c r="A307" s="102" t="s">
        <v>208</v>
      </c>
      <c r="B307" s="102"/>
      <c r="C307" s="102"/>
      <c r="D307" s="79"/>
      <c r="E307" s="96" t="s">
        <v>209</v>
      </c>
      <c r="F307" s="79"/>
      <c r="G307" s="96" t="s">
        <v>18</v>
      </c>
      <c r="H307" s="79"/>
      <c r="I307" s="126">
        <v>126000</v>
      </c>
      <c r="J307" s="79"/>
    </row>
    <row r="308" spans="1:10" ht="11.25">
      <c r="A308" s="190" t="s">
        <v>1713</v>
      </c>
      <c r="B308" s="102"/>
      <c r="C308" s="102"/>
      <c r="D308" s="102"/>
      <c r="E308" s="95" t="s">
        <v>210</v>
      </c>
      <c r="F308" s="79"/>
      <c r="G308" s="96" t="s">
        <v>203</v>
      </c>
      <c r="H308" s="102"/>
      <c r="I308" s="104">
        <v>240000</v>
      </c>
      <c r="J308" s="102"/>
    </row>
    <row r="309" spans="1:10" ht="12" customHeight="1">
      <c r="A309" s="341" t="s">
        <v>815</v>
      </c>
      <c r="B309" s="341"/>
      <c r="C309" s="341"/>
      <c r="D309" s="341"/>
      <c r="E309" s="341"/>
      <c r="F309" s="341"/>
      <c r="G309" s="341"/>
      <c r="H309" s="341"/>
      <c r="I309" s="341"/>
      <c r="J309" s="341"/>
    </row>
    <row r="310" spans="1:10" ht="12" customHeight="1">
      <c r="A310" s="339" t="s">
        <v>1838</v>
      </c>
      <c r="B310" s="339"/>
      <c r="C310" s="339"/>
      <c r="D310" s="339"/>
      <c r="E310" s="339"/>
      <c r="F310" s="339"/>
      <c r="G310" s="339"/>
      <c r="H310" s="339"/>
      <c r="I310" s="339"/>
      <c r="J310" s="339"/>
    </row>
    <row r="311" spans="1:10" ht="12" customHeight="1">
      <c r="A311" s="339" t="s">
        <v>1862</v>
      </c>
      <c r="B311" s="339"/>
      <c r="C311" s="339"/>
      <c r="D311" s="339"/>
      <c r="E311" s="339"/>
      <c r="F311" s="339"/>
      <c r="G311" s="339"/>
      <c r="H311" s="339"/>
      <c r="I311" s="339"/>
      <c r="J311" s="339"/>
    </row>
    <row r="312" spans="1:10" ht="12" customHeight="1">
      <c r="A312" s="340" t="s">
        <v>1746</v>
      </c>
      <c r="B312" s="340"/>
      <c r="C312" s="340"/>
      <c r="D312" s="340"/>
      <c r="E312" s="340"/>
      <c r="F312" s="340"/>
      <c r="G312" s="340"/>
      <c r="H312" s="340"/>
      <c r="I312" s="340"/>
      <c r="J312" s="340"/>
    </row>
    <row r="313" spans="1:10" ht="12" customHeight="1">
      <c r="A313" s="339" t="s">
        <v>1863</v>
      </c>
      <c r="B313" s="339"/>
      <c r="C313" s="339"/>
      <c r="D313" s="339"/>
      <c r="E313" s="339"/>
      <c r="F313" s="339"/>
      <c r="G313" s="339"/>
      <c r="H313" s="339"/>
      <c r="I313" s="339"/>
      <c r="J313" s="339"/>
    </row>
  </sheetData>
  <sheetProtection/>
  <mergeCells count="55">
    <mergeCell ref="A274:C274"/>
    <mergeCell ref="A132:J132"/>
    <mergeCell ref="A133:J133"/>
    <mergeCell ref="A134:J134"/>
    <mergeCell ref="A135:J135"/>
    <mergeCell ref="A68:J68"/>
    <mergeCell ref="A69:J69"/>
    <mergeCell ref="A70:J70"/>
    <mergeCell ref="A71:J71"/>
    <mergeCell ref="A72:J72"/>
    <mergeCell ref="A275:C275"/>
    <mergeCell ref="A208:C208"/>
    <mergeCell ref="A141:C141"/>
    <mergeCell ref="A74:C74"/>
    <mergeCell ref="A207:C207"/>
    <mergeCell ref="A201:J201"/>
    <mergeCell ref="A1:J1"/>
    <mergeCell ref="A2:J2"/>
    <mergeCell ref="A3:J3"/>
    <mergeCell ref="A4:J4"/>
    <mergeCell ref="A5:J5"/>
    <mergeCell ref="A61:J61"/>
    <mergeCell ref="A73:C73"/>
    <mergeCell ref="A140:C140"/>
    <mergeCell ref="A64:J64"/>
    <mergeCell ref="A271:J271"/>
    <mergeCell ref="A62:J62"/>
    <mergeCell ref="A63:J63"/>
    <mergeCell ref="A7:C7"/>
    <mergeCell ref="A6:C6"/>
    <mergeCell ref="A267:J267"/>
    <mergeCell ref="A136:J136"/>
    <mergeCell ref="A137:J137"/>
    <mergeCell ref="A138:J138"/>
    <mergeCell ref="A139:J139"/>
    <mergeCell ref="A311:J311"/>
    <mergeCell ref="A202:J202"/>
    <mergeCell ref="A273:J273"/>
    <mergeCell ref="A203:J203"/>
    <mergeCell ref="A204:J204"/>
    <mergeCell ref="A205:J205"/>
    <mergeCell ref="A206:J206"/>
    <mergeCell ref="A265:J265"/>
    <mergeCell ref="A269:J269"/>
    <mergeCell ref="A270:J270"/>
    <mergeCell ref="A312:J312"/>
    <mergeCell ref="A272:J272"/>
    <mergeCell ref="A313:J313"/>
    <mergeCell ref="A65:J65"/>
    <mergeCell ref="A66:J66"/>
    <mergeCell ref="A67:J67"/>
    <mergeCell ref="A266:J266"/>
    <mergeCell ref="A268:J268"/>
    <mergeCell ref="A309:J309"/>
    <mergeCell ref="A310:J310"/>
  </mergeCells>
  <printOptions/>
  <pageMargins left="0.5" right="0.5" top="0.5" bottom="0.75" header="0.5" footer="0.5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26">
      <selection activeCell="A47" sqref="A1:N47"/>
    </sheetView>
  </sheetViews>
  <sheetFormatPr defaultColWidth="9.140625" defaultRowHeight="12"/>
  <cols>
    <col min="1" max="1" width="19.8515625" style="0" customWidth="1"/>
    <col min="2" max="2" width="21.140625" style="0" customWidth="1"/>
    <col min="3" max="3" width="8.421875" style="0" customWidth="1"/>
    <col min="4" max="4" width="1.8515625" style="0" customWidth="1"/>
    <col min="5" max="5" width="12.8515625" style="0" customWidth="1"/>
    <col min="6" max="6" width="2.00390625" style="0" customWidth="1"/>
    <col min="7" max="7" width="12.8515625" style="0" customWidth="1"/>
    <col min="8" max="8" width="2.00390625" style="0" customWidth="1"/>
    <col min="9" max="9" width="12.8515625" style="0" customWidth="1"/>
    <col min="10" max="10" width="2.00390625" style="0" customWidth="1"/>
    <col min="11" max="11" width="12.8515625" style="0" customWidth="1"/>
    <col min="12" max="12" width="2.00390625" style="0" customWidth="1"/>
    <col min="13" max="13" width="12.8515625" style="0" customWidth="1"/>
    <col min="14" max="14" width="2.00390625" style="0" customWidth="1"/>
  </cols>
  <sheetData>
    <row r="1" spans="1:14" ht="11.25" customHeight="1">
      <c r="A1" s="331" t="s">
        <v>211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</row>
    <row r="2" spans="1:14" ht="11.25" customHeight="1">
      <c r="A2" s="331" t="s">
        <v>816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</row>
    <row r="3" spans="1:14" ht="11.25" customHeight="1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</row>
    <row r="4" spans="1:14" ht="11.25" customHeight="1">
      <c r="A4" s="331" t="s">
        <v>1521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</row>
    <row r="5" spans="1:14" ht="11.25" customHeight="1">
      <c r="A5" s="332"/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</row>
    <row r="6" spans="1:14" ht="11.25" customHeight="1">
      <c r="A6" s="336" t="s">
        <v>1579</v>
      </c>
      <c r="B6" s="336"/>
      <c r="C6" s="336"/>
      <c r="D6" s="6"/>
      <c r="E6" s="7" t="s">
        <v>1522</v>
      </c>
      <c r="F6" s="8"/>
      <c r="G6" s="7" t="s">
        <v>1523</v>
      </c>
      <c r="H6" s="8"/>
      <c r="I6" s="7" t="s">
        <v>1524</v>
      </c>
      <c r="J6" s="8"/>
      <c r="K6" s="7" t="s">
        <v>1525</v>
      </c>
      <c r="L6" s="8"/>
      <c r="M6" s="7" t="s">
        <v>1526</v>
      </c>
      <c r="N6" s="8"/>
    </row>
    <row r="7" spans="1:14" ht="11.25" customHeight="1">
      <c r="A7" s="336" t="s">
        <v>1595</v>
      </c>
      <c r="B7" s="336"/>
      <c r="C7" s="336"/>
      <c r="D7" s="11"/>
      <c r="E7" s="38"/>
      <c r="F7" s="13"/>
      <c r="G7" s="38"/>
      <c r="H7" s="13"/>
      <c r="I7" s="38"/>
      <c r="J7" s="13"/>
      <c r="K7" s="38"/>
      <c r="L7" s="13"/>
      <c r="M7" s="38"/>
      <c r="N7" s="13"/>
    </row>
    <row r="8" spans="1:14" ht="11.25" customHeight="1">
      <c r="A8" s="9" t="s">
        <v>212</v>
      </c>
      <c r="B8" s="15"/>
      <c r="C8" s="65"/>
      <c r="D8" s="11"/>
      <c r="E8" s="38"/>
      <c r="F8" s="13"/>
      <c r="G8" s="38"/>
      <c r="H8" s="13"/>
      <c r="I8" s="38"/>
      <c r="J8" s="13"/>
      <c r="K8" s="38"/>
      <c r="L8" s="13"/>
      <c r="M8" s="38"/>
      <c r="N8" s="13"/>
    </row>
    <row r="9" spans="1:14" ht="12" customHeight="1">
      <c r="A9" s="40" t="s">
        <v>817</v>
      </c>
      <c r="B9" s="15"/>
      <c r="C9" s="65"/>
      <c r="D9" s="11"/>
      <c r="E9" s="38">
        <v>20</v>
      </c>
      <c r="F9" s="13"/>
      <c r="G9" s="38">
        <v>10</v>
      </c>
      <c r="H9" s="13"/>
      <c r="I9" s="38">
        <v>50</v>
      </c>
      <c r="J9" s="13"/>
      <c r="K9" s="212">
        <v>10</v>
      </c>
      <c r="L9" s="213" t="s">
        <v>1539</v>
      </c>
      <c r="M9" s="212">
        <v>10</v>
      </c>
      <c r="N9" s="13"/>
    </row>
    <row r="10" spans="1:14" ht="11.25" customHeight="1">
      <c r="A10" s="15" t="s">
        <v>213</v>
      </c>
      <c r="B10" s="15"/>
      <c r="C10" s="65"/>
      <c r="D10" s="11"/>
      <c r="E10" s="38">
        <v>1504</v>
      </c>
      <c r="F10" s="14"/>
      <c r="G10" s="38">
        <v>1600</v>
      </c>
      <c r="H10" s="14"/>
      <c r="I10" s="38">
        <v>1500</v>
      </c>
      <c r="J10" s="14"/>
      <c r="K10" s="38">
        <v>1000</v>
      </c>
      <c r="L10" s="14" t="s">
        <v>1533</v>
      </c>
      <c r="M10" s="38">
        <v>1000</v>
      </c>
      <c r="N10" s="14"/>
    </row>
    <row r="11" spans="1:14" ht="11.25" customHeight="1">
      <c r="A11" s="9" t="s">
        <v>1656</v>
      </c>
      <c r="B11" s="15"/>
      <c r="C11" s="66" t="s">
        <v>1561</v>
      </c>
      <c r="D11" s="11"/>
      <c r="E11" s="38">
        <v>20445</v>
      </c>
      <c r="F11" s="14"/>
      <c r="G11" s="38">
        <v>16751</v>
      </c>
      <c r="H11" s="14"/>
      <c r="I11" s="38">
        <v>10721</v>
      </c>
      <c r="J11" s="14"/>
      <c r="K11" s="70">
        <v>10559</v>
      </c>
      <c r="L11" s="214" t="s">
        <v>1539</v>
      </c>
      <c r="M11" s="70">
        <v>18132</v>
      </c>
      <c r="N11" s="14"/>
    </row>
    <row r="12" spans="1:14" ht="11.25" customHeight="1">
      <c r="A12" s="9" t="s">
        <v>214</v>
      </c>
      <c r="B12" s="15"/>
      <c r="C12" s="66"/>
      <c r="D12" s="11"/>
      <c r="E12" s="38"/>
      <c r="F12" s="13"/>
      <c r="G12" s="38"/>
      <c r="H12" s="13"/>
      <c r="I12" s="38"/>
      <c r="J12" s="13"/>
      <c r="K12" s="38"/>
      <c r="L12" s="13"/>
      <c r="M12" s="38"/>
      <c r="N12" s="13"/>
    </row>
    <row r="13" spans="1:14" ht="12" customHeight="1">
      <c r="A13" s="40" t="s">
        <v>818</v>
      </c>
      <c r="B13" s="15"/>
      <c r="C13" s="66"/>
      <c r="D13" s="11"/>
      <c r="E13" s="215">
        <v>300</v>
      </c>
      <c r="F13" s="216" t="s">
        <v>1539</v>
      </c>
      <c r="G13" s="215">
        <v>200</v>
      </c>
      <c r="H13" s="216" t="s">
        <v>1539</v>
      </c>
      <c r="I13" s="215">
        <v>250</v>
      </c>
      <c r="J13" s="216" t="s">
        <v>1539</v>
      </c>
      <c r="K13" s="215">
        <v>250</v>
      </c>
      <c r="L13" s="216" t="s">
        <v>1539</v>
      </c>
      <c r="M13" s="215">
        <v>250</v>
      </c>
      <c r="N13" s="13"/>
    </row>
    <row r="14" spans="1:14" ht="11.25" customHeight="1">
      <c r="A14" s="15" t="s">
        <v>1660</v>
      </c>
      <c r="B14" s="15"/>
      <c r="C14" s="66" t="s">
        <v>1561</v>
      </c>
      <c r="D14" s="11"/>
      <c r="E14" s="38">
        <v>488100</v>
      </c>
      <c r="F14" s="14"/>
      <c r="G14" s="38">
        <v>303500</v>
      </c>
      <c r="H14" s="14"/>
      <c r="I14" s="38">
        <v>168900</v>
      </c>
      <c r="J14" s="14"/>
      <c r="K14" s="38">
        <v>331500</v>
      </c>
      <c r="L14" s="13"/>
      <c r="M14" s="38">
        <v>330000</v>
      </c>
      <c r="N14" s="14" t="s">
        <v>1533</v>
      </c>
    </row>
    <row r="15" spans="1:14" ht="12" customHeight="1">
      <c r="A15" s="37" t="s">
        <v>819</v>
      </c>
      <c r="B15" s="15"/>
      <c r="C15" s="66"/>
      <c r="D15" s="11"/>
      <c r="E15" s="52">
        <v>250</v>
      </c>
      <c r="F15" s="216" t="s">
        <v>1539</v>
      </c>
      <c r="G15" s="52">
        <v>250</v>
      </c>
      <c r="H15" s="216" t="s">
        <v>1539</v>
      </c>
      <c r="I15" s="52">
        <v>250</v>
      </c>
      <c r="J15" s="216" t="s">
        <v>1539</v>
      </c>
      <c r="K15" s="52">
        <v>250</v>
      </c>
      <c r="L15" s="216" t="s">
        <v>1539</v>
      </c>
      <c r="M15" s="52">
        <v>250</v>
      </c>
      <c r="N15" s="14"/>
    </row>
    <row r="16" spans="1:14" ht="11.25" customHeight="1">
      <c r="A16" s="9" t="s">
        <v>215</v>
      </c>
      <c r="B16" s="15"/>
      <c r="C16" s="66" t="s">
        <v>1561</v>
      </c>
      <c r="D16" s="11"/>
      <c r="E16" s="12">
        <v>11700</v>
      </c>
      <c r="F16" s="13"/>
      <c r="G16" s="12" t="s">
        <v>1549</v>
      </c>
      <c r="H16" s="13"/>
      <c r="I16" s="12" t="s">
        <v>1549</v>
      </c>
      <c r="J16" s="13"/>
      <c r="K16" s="12" t="s">
        <v>1549</v>
      </c>
      <c r="L16" s="14"/>
      <c r="M16" s="12" t="s">
        <v>1549</v>
      </c>
      <c r="N16" s="14"/>
    </row>
    <row r="17" spans="1:14" ht="11.25" customHeight="1">
      <c r="A17" s="336" t="s">
        <v>1662</v>
      </c>
      <c r="B17" s="336"/>
      <c r="C17" s="336"/>
      <c r="D17" s="11"/>
      <c r="E17" s="38"/>
      <c r="F17" s="13"/>
      <c r="G17" s="38"/>
      <c r="H17" s="13"/>
      <c r="I17" s="38"/>
      <c r="J17" s="13"/>
      <c r="K17" s="38"/>
      <c r="L17" s="13"/>
      <c r="M17" s="38"/>
      <c r="N17" s="13"/>
    </row>
    <row r="18" spans="1:14" ht="11.25" customHeight="1">
      <c r="A18" s="9" t="s">
        <v>1580</v>
      </c>
      <c r="B18" s="15"/>
      <c r="C18" s="217"/>
      <c r="D18" s="11"/>
      <c r="E18" s="38">
        <v>869700</v>
      </c>
      <c r="F18" s="14" t="s">
        <v>1539</v>
      </c>
      <c r="G18" s="38">
        <v>972800</v>
      </c>
      <c r="H18" s="14" t="s">
        <v>1539</v>
      </c>
      <c r="I18" s="38">
        <v>1059900</v>
      </c>
      <c r="J18" s="14" t="s">
        <v>1539</v>
      </c>
      <c r="K18" s="38">
        <v>1229500</v>
      </c>
      <c r="L18" s="14" t="s">
        <v>1539</v>
      </c>
      <c r="M18" s="38">
        <v>1218100</v>
      </c>
      <c r="N18" s="14"/>
    </row>
    <row r="19" spans="1:14" ht="11.25" customHeight="1">
      <c r="A19" s="9" t="s">
        <v>216</v>
      </c>
      <c r="B19" s="122"/>
      <c r="C19" s="66" t="s">
        <v>1532</v>
      </c>
      <c r="D19" s="11"/>
      <c r="E19" s="12">
        <v>966600</v>
      </c>
      <c r="F19" s="13"/>
      <c r="G19" s="12" t="s">
        <v>1549</v>
      </c>
      <c r="H19" s="13"/>
      <c r="I19" s="12" t="s">
        <v>1549</v>
      </c>
      <c r="J19" s="13"/>
      <c r="K19" s="12" t="s">
        <v>1549</v>
      </c>
      <c r="L19" s="14"/>
      <c r="M19" s="12" t="s">
        <v>1549</v>
      </c>
      <c r="N19" s="14"/>
    </row>
    <row r="20" spans="1:14" ht="12" customHeight="1">
      <c r="A20" s="37" t="s">
        <v>820</v>
      </c>
      <c r="B20" s="15"/>
      <c r="C20" s="218"/>
      <c r="D20" s="11"/>
      <c r="E20" s="38">
        <v>3038</v>
      </c>
      <c r="F20" s="14" t="s">
        <v>1651</v>
      </c>
      <c r="G20" s="38">
        <v>4000</v>
      </c>
      <c r="H20" s="14"/>
      <c r="I20" s="38">
        <v>4000</v>
      </c>
      <c r="J20" s="14"/>
      <c r="K20" s="38">
        <v>4000</v>
      </c>
      <c r="L20" s="14"/>
      <c r="M20" s="38">
        <v>4000</v>
      </c>
      <c r="N20" s="14"/>
    </row>
    <row r="21" spans="1:14" ht="11.25" customHeight="1">
      <c r="A21" s="9" t="s">
        <v>1572</v>
      </c>
      <c r="B21" s="15"/>
      <c r="C21" s="218"/>
      <c r="D21" s="11"/>
      <c r="E21" s="12">
        <v>14000</v>
      </c>
      <c r="F21" s="13"/>
      <c r="G21" s="12" t="s">
        <v>1549</v>
      </c>
      <c r="H21" s="13"/>
      <c r="I21" s="12" t="s">
        <v>1549</v>
      </c>
      <c r="J21" s="13"/>
      <c r="K21" s="12" t="s">
        <v>1549</v>
      </c>
      <c r="L21" s="14"/>
      <c r="M21" s="12" t="s">
        <v>1549</v>
      </c>
      <c r="N21" s="14"/>
    </row>
    <row r="22" spans="1:14" ht="12" customHeight="1">
      <c r="A22" s="37" t="s">
        <v>821</v>
      </c>
      <c r="B22" s="15"/>
      <c r="C22" s="218"/>
      <c r="D22" s="11"/>
      <c r="E22" s="38">
        <v>400000</v>
      </c>
      <c r="F22" s="14"/>
      <c r="G22" s="38">
        <v>400000</v>
      </c>
      <c r="H22" s="14"/>
      <c r="I22" s="38">
        <v>400000</v>
      </c>
      <c r="J22" s="14"/>
      <c r="K22" s="38">
        <v>400000</v>
      </c>
      <c r="L22" s="14"/>
      <c r="M22" s="38">
        <v>400000</v>
      </c>
      <c r="N22" s="14"/>
    </row>
    <row r="23" spans="1:14" ht="11.25" customHeight="1">
      <c r="A23" s="9" t="s">
        <v>217</v>
      </c>
      <c r="B23" s="15"/>
      <c r="C23" s="218"/>
      <c r="D23" s="11"/>
      <c r="E23" s="12">
        <v>10400</v>
      </c>
      <c r="F23" s="14" t="s">
        <v>1539</v>
      </c>
      <c r="G23" s="12">
        <v>8500</v>
      </c>
      <c r="H23" s="14" t="s">
        <v>1539</v>
      </c>
      <c r="I23" s="12">
        <v>9900</v>
      </c>
      <c r="J23" s="14" t="s">
        <v>1539</v>
      </c>
      <c r="K23" s="12">
        <v>12900</v>
      </c>
      <c r="L23" s="14" t="s">
        <v>1539</v>
      </c>
      <c r="M23" s="12">
        <v>8500</v>
      </c>
      <c r="N23" s="14"/>
    </row>
    <row r="24" spans="1:14" ht="11.25" customHeight="1">
      <c r="A24" s="9" t="s">
        <v>1574</v>
      </c>
      <c r="B24" s="15"/>
      <c r="C24" s="218"/>
      <c r="D24" s="11"/>
      <c r="E24" s="12">
        <v>445050</v>
      </c>
      <c r="F24" s="13"/>
      <c r="G24" s="12" t="s">
        <v>1549</v>
      </c>
      <c r="H24" s="13"/>
      <c r="I24" s="12" t="s">
        <v>1549</v>
      </c>
      <c r="J24" s="13"/>
      <c r="K24" s="12" t="s">
        <v>1549</v>
      </c>
      <c r="L24" s="14"/>
      <c r="M24" s="12" t="s">
        <v>1549</v>
      </c>
      <c r="N24" s="14"/>
    </row>
    <row r="25" spans="1:14" ht="11.25" customHeight="1">
      <c r="A25" s="9" t="s">
        <v>218</v>
      </c>
      <c r="B25" s="15"/>
      <c r="C25" s="66"/>
      <c r="D25" s="11"/>
      <c r="E25" s="38"/>
      <c r="F25" s="13"/>
      <c r="G25" s="38"/>
      <c r="H25" s="13"/>
      <c r="I25" s="38"/>
      <c r="J25" s="13"/>
      <c r="K25" s="38"/>
      <c r="L25" s="13"/>
      <c r="M25" s="38"/>
      <c r="N25" s="13"/>
    </row>
    <row r="26" spans="1:14" ht="11.25" customHeight="1">
      <c r="A26" s="15" t="s">
        <v>219</v>
      </c>
      <c r="B26" s="15"/>
      <c r="C26" s="66"/>
      <c r="D26" s="11"/>
      <c r="E26" s="12" t="s">
        <v>1549</v>
      </c>
      <c r="F26" s="13"/>
      <c r="G26" s="12" t="s">
        <v>1549</v>
      </c>
      <c r="H26" s="13"/>
      <c r="I26" s="12" t="s">
        <v>1549</v>
      </c>
      <c r="J26" s="13"/>
      <c r="K26" s="12" t="s">
        <v>1549</v>
      </c>
      <c r="L26" s="13"/>
      <c r="M26" s="12" t="s">
        <v>1549</v>
      </c>
      <c r="N26" s="13"/>
    </row>
    <row r="27" spans="1:14" ht="11.25" customHeight="1">
      <c r="A27" s="15" t="s">
        <v>220</v>
      </c>
      <c r="B27" s="15"/>
      <c r="C27" s="66"/>
      <c r="D27" s="11"/>
      <c r="E27" s="38"/>
      <c r="F27" s="13"/>
      <c r="G27" s="38"/>
      <c r="H27" s="13"/>
      <c r="I27" s="38"/>
      <c r="J27" s="13"/>
      <c r="K27" s="38"/>
      <c r="L27" s="13"/>
      <c r="M27" s="38"/>
      <c r="N27" s="13"/>
    </row>
    <row r="28" spans="1:14" ht="11.25" customHeight="1">
      <c r="A28" s="124" t="s">
        <v>221</v>
      </c>
      <c r="B28" s="15"/>
      <c r="C28" s="66"/>
      <c r="D28" s="11"/>
      <c r="E28" s="12" t="s">
        <v>1549</v>
      </c>
      <c r="F28" s="13"/>
      <c r="G28" s="12" t="s">
        <v>1549</v>
      </c>
      <c r="H28" s="13"/>
      <c r="I28" s="12" t="s">
        <v>1549</v>
      </c>
      <c r="J28" s="13"/>
      <c r="K28" s="12" t="s">
        <v>1549</v>
      </c>
      <c r="L28" s="13"/>
      <c r="M28" s="12" t="s">
        <v>1549</v>
      </c>
      <c r="N28" s="13"/>
    </row>
    <row r="29" spans="1:14" ht="11.25" customHeight="1">
      <c r="A29" s="124" t="s">
        <v>222</v>
      </c>
      <c r="B29" s="15"/>
      <c r="C29" s="66"/>
      <c r="D29" s="11"/>
      <c r="E29" s="12" t="s">
        <v>1549</v>
      </c>
      <c r="F29" s="14"/>
      <c r="G29" s="12" t="s">
        <v>1549</v>
      </c>
      <c r="H29" s="14"/>
      <c r="I29" s="12" t="s">
        <v>1549</v>
      </c>
      <c r="J29" s="14"/>
      <c r="K29" s="12" t="s">
        <v>1549</v>
      </c>
      <c r="L29" s="14"/>
      <c r="M29" s="12" t="s">
        <v>1549</v>
      </c>
      <c r="N29" s="14"/>
    </row>
    <row r="30" spans="1:14" ht="12" customHeight="1">
      <c r="A30" s="186" t="s">
        <v>1841</v>
      </c>
      <c r="B30" s="15"/>
      <c r="C30" s="66"/>
      <c r="D30" s="11"/>
      <c r="E30" s="219" t="s">
        <v>1549</v>
      </c>
      <c r="F30" s="14"/>
      <c r="G30" s="219" t="s">
        <v>1549</v>
      </c>
      <c r="H30" s="14"/>
      <c r="I30" s="219" t="s">
        <v>1549</v>
      </c>
      <c r="J30" s="14"/>
      <c r="K30" s="219" t="s">
        <v>1549</v>
      </c>
      <c r="L30" s="14"/>
      <c r="M30" s="219" t="s">
        <v>1549</v>
      </c>
      <c r="N30" s="14"/>
    </row>
    <row r="31" spans="1:14" ht="12" customHeight="1">
      <c r="A31" s="37" t="s">
        <v>794</v>
      </c>
      <c r="B31" s="15"/>
      <c r="C31" s="66"/>
      <c r="D31" s="11"/>
      <c r="E31" s="12">
        <v>1100</v>
      </c>
      <c r="F31" s="14"/>
      <c r="G31" s="12">
        <v>1100</v>
      </c>
      <c r="H31" s="14"/>
      <c r="I31" s="12">
        <v>1100</v>
      </c>
      <c r="J31" s="14"/>
      <c r="K31" s="12">
        <v>1100</v>
      </c>
      <c r="L31" s="14"/>
      <c r="M31" s="12">
        <v>1100</v>
      </c>
      <c r="N31" s="14"/>
    </row>
    <row r="32" spans="1:14" ht="11.25" customHeight="1">
      <c r="A32" s="9" t="s">
        <v>223</v>
      </c>
      <c r="B32" s="122"/>
      <c r="C32" s="66" t="s">
        <v>1532</v>
      </c>
      <c r="D32" s="11"/>
      <c r="E32" s="12">
        <v>491300</v>
      </c>
      <c r="F32" s="13"/>
      <c r="G32" s="12" t="s">
        <v>1549</v>
      </c>
      <c r="H32" s="13"/>
      <c r="I32" s="12" t="s">
        <v>1549</v>
      </c>
      <c r="J32" s="13"/>
      <c r="K32" s="12" t="s">
        <v>1549</v>
      </c>
      <c r="L32" s="14"/>
      <c r="M32" s="12" t="s">
        <v>1549</v>
      </c>
      <c r="N32" s="14"/>
    </row>
    <row r="33" spans="1:14" ht="11.25" customHeight="1">
      <c r="A33" s="9" t="s">
        <v>224</v>
      </c>
      <c r="B33" s="122"/>
      <c r="C33" s="66" t="s">
        <v>1535</v>
      </c>
      <c r="D33" s="11"/>
      <c r="E33" s="12">
        <v>465600</v>
      </c>
      <c r="F33" s="14" t="s">
        <v>1539</v>
      </c>
      <c r="G33" s="12">
        <v>388100</v>
      </c>
      <c r="H33" s="14" t="s">
        <v>1539</v>
      </c>
      <c r="I33" s="12">
        <v>514800</v>
      </c>
      <c r="J33" s="14" t="s">
        <v>1539</v>
      </c>
      <c r="K33" s="12">
        <v>597900</v>
      </c>
      <c r="L33" s="14" t="s">
        <v>1539</v>
      </c>
      <c r="M33" s="12">
        <v>836200</v>
      </c>
      <c r="N33" s="14"/>
    </row>
    <row r="34" spans="1:14" ht="11.25" customHeight="1">
      <c r="A34" s="9" t="s">
        <v>225</v>
      </c>
      <c r="B34" s="15"/>
      <c r="C34" s="66"/>
      <c r="D34" s="11"/>
      <c r="E34" s="12"/>
      <c r="F34" s="14"/>
      <c r="G34" s="12"/>
      <c r="H34" s="14"/>
      <c r="I34" s="12"/>
      <c r="J34" s="14"/>
      <c r="K34" s="38"/>
      <c r="L34" s="14"/>
      <c r="M34" s="38"/>
      <c r="N34" s="14"/>
    </row>
    <row r="35" spans="1:14" ht="11.25" customHeight="1">
      <c r="A35" s="15" t="s">
        <v>226</v>
      </c>
      <c r="B35" s="15"/>
      <c r="C35" s="66"/>
      <c r="D35" s="11"/>
      <c r="E35" s="12">
        <v>400000</v>
      </c>
      <c r="F35" s="13"/>
      <c r="G35" s="12" t="s">
        <v>1549</v>
      </c>
      <c r="H35" s="13"/>
      <c r="I35" s="12" t="s">
        <v>1549</v>
      </c>
      <c r="J35" s="13"/>
      <c r="K35" s="12" t="s">
        <v>1549</v>
      </c>
      <c r="L35" s="14"/>
      <c r="M35" s="12" t="s">
        <v>1549</v>
      </c>
      <c r="N35" s="14"/>
    </row>
    <row r="36" spans="1:14" ht="11.25" customHeight="1">
      <c r="A36" s="15" t="s">
        <v>1799</v>
      </c>
      <c r="B36" s="122"/>
      <c r="C36" s="66" t="s">
        <v>1532</v>
      </c>
      <c r="D36" s="11"/>
      <c r="E36" s="12">
        <v>100000</v>
      </c>
      <c r="F36" s="13"/>
      <c r="G36" s="12" t="s">
        <v>1549</v>
      </c>
      <c r="H36" s="13"/>
      <c r="I36" s="12" t="s">
        <v>1549</v>
      </c>
      <c r="J36" s="13"/>
      <c r="K36" s="12" t="s">
        <v>1549</v>
      </c>
      <c r="L36" s="14"/>
      <c r="M36" s="12" t="s">
        <v>1549</v>
      </c>
      <c r="N36" s="14"/>
    </row>
    <row r="37" spans="1:14" ht="11.25" customHeight="1">
      <c r="A37" s="336" t="s">
        <v>1672</v>
      </c>
      <c r="B37" s="336"/>
      <c r="C37" s="336"/>
      <c r="D37" s="11"/>
      <c r="E37" s="172"/>
      <c r="F37" s="174"/>
      <c r="G37" s="172"/>
      <c r="H37" s="174"/>
      <c r="I37" s="172"/>
      <c r="J37" s="174"/>
      <c r="K37" s="172"/>
      <c r="L37" s="174"/>
      <c r="M37" s="172"/>
      <c r="N37" s="174"/>
    </row>
    <row r="38" spans="1:14" ht="11.25" customHeight="1">
      <c r="A38" s="9" t="s">
        <v>2047</v>
      </c>
      <c r="B38" s="10"/>
      <c r="C38" s="10"/>
      <c r="D38" s="11"/>
      <c r="E38" s="38"/>
      <c r="F38" s="13"/>
      <c r="G38" s="38"/>
      <c r="H38" s="13"/>
      <c r="I38" s="38"/>
      <c r="J38" s="13"/>
      <c r="K38" s="38"/>
      <c r="L38" s="13"/>
      <c r="M38" s="38"/>
      <c r="N38" s="13"/>
    </row>
    <row r="39" spans="1:14" ht="11.25" customHeight="1">
      <c r="A39" s="15" t="s">
        <v>2048</v>
      </c>
      <c r="B39" s="10"/>
      <c r="C39" s="220"/>
      <c r="D39" s="11"/>
      <c r="E39" s="38">
        <v>56245</v>
      </c>
      <c r="F39" s="13"/>
      <c r="G39" s="38">
        <v>48988</v>
      </c>
      <c r="H39" s="13"/>
      <c r="I39" s="38">
        <v>46266</v>
      </c>
      <c r="J39" s="13"/>
      <c r="K39" s="38">
        <f>41000*0.90718474</f>
        <v>37194.57434</v>
      </c>
      <c r="L39" s="14" t="s">
        <v>1539</v>
      </c>
      <c r="M39" s="38">
        <f>201000*0.90718474</f>
        <v>182344.13274</v>
      </c>
      <c r="N39" s="14"/>
    </row>
    <row r="40" spans="1:14" ht="11.25" customHeight="1">
      <c r="A40" s="15" t="s">
        <v>2049</v>
      </c>
      <c r="B40" s="10"/>
      <c r="C40" s="220"/>
      <c r="D40" s="11"/>
      <c r="E40" s="39">
        <v>397347</v>
      </c>
      <c r="F40" s="18"/>
      <c r="G40" s="39">
        <v>285763</v>
      </c>
      <c r="H40" s="18"/>
      <c r="I40" s="39">
        <v>267620</v>
      </c>
      <c r="J40" s="18"/>
      <c r="K40" s="39">
        <f>395000*0.90718474</f>
        <v>358337.9723</v>
      </c>
      <c r="L40" s="19" t="s">
        <v>1539</v>
      </c>
      <c r="M40" s="39">
        <f>401000*0.90718474</f>
        <v>363781.08074</v>
      </c>
      <c r="N40" s="19"/>
    </row>
    <row r="41" spans="1:14" ht="11.25" customHeight="1">
      <c r="A41" s="124" t="s">
        <v>1922</v>
      </c>
      <c r="B41" s="10"/>
      <c r="C41" s="220"/>
      <c r="D41" s="11"/>
      <c r="E41" s="38">
        <f>SUM(E39:E40)</f>
        <v>453592</v>
      </c>
      <c r="F41" s="13"/>
      <c r="G41" s="38">
        <f>SUM(G39:G40)</f>
        <v>334751</v>
      </c>
      <c r="H41" s="13"/>
      <c r="I41" s="38">
        <f>SUM(I39:I40)</f>
        <v>313886</v>
      </c>
      <c r="J41" s="13"/>
      <c r="K41" s="38">
        <f>SUM(K39:K40)</f>
        <v>395532.54664</v>
      </c>
      <c r="L41" s="14" t="s">
        <v>1539</v>
      </c>
      <c r="M41" s="38">
        <f>SUM(M39:M40)</f>
        <v>546125.21348</v>
      </c>
      <c r="N41" s="14"/>
    </row>
    <row r="42" spans="1:14" ht="11.25" customHeight="1">
      <c r="A42" s="9" t="s">
        <v>1755</v>
      </c>
      <c r="B42" s="122"/>
      <c r="C42" s="66" t="s">
        <v>1756</v>
      </c>
      <c r="D42" s="11"/>
      <c r="E42" s="38">
        <v>28900</v>
      </c>
      <c r="F42" s="14" t="s">
        <v>1539</v>
      </c>
      <c r="G42" s="38">
        <v>25100</v>
      </c>
      <c r="H42" s="14" t="s">
        <v>1539</v>
      </c>
      <c r="I42" s="38">
        <v>19400</v>
      </c>
      <c r="J42" s="14" t="s">
        <v>1539</v>
      </c>
      <c r="K42" s="38">
        <v>15000</v>
      </c>
      <c r="L42" s="14" t="s">
        <v>1539</v>
      </c>
      <c r="M42" s="38">
        <v>17300</v>
      </c>
      <c r="N42" s="14"/>
    </row>
    <row r="43" spans="1:14" ht="11.25" customHeight="1">
      <c r="A43" s="9" t="s">
        <v>227</v>
      </c>
      <c r="B43" s="15"/>
      <c r="C43" s="66"/>
      <c r="D43" s="11"/>
      <c r="E43" s="38">
        <v>74900</v>
      </c>
      <c r="F43" s="14" t="s">
        <v>1539</v>
      </c>
      <c r="G43" s="38">
        <v>97200</v>
      </c>
      <c r="H43" s="14" t="s">
        <v>1539</v>
      </c>
      <c r="I43" s="38">
        <v>70900</v>
      </c>
      <c r="J43" s="14" t="s">
        <v>1539</v>
      </c>
      <c r="K43" s="38">
        <v>68500</v>
      </c>
      <c r="L43" s="14" t="s">
        <v>1539</v>
      </c>
      <c r="M43" s="38">
        <v>71000</v>
      </c>
      <c r="N43" s="13"/>
    </row>
    <row r="44" spans="1:14" ht="12" customHeight="1">
      <c r="A44" s="221" t="s">
        <v>822</v>
      </c>
      <c r="B44" s="28"/>
      <c r="C44" s="222"/>
      <c r="D44" s="11"/>
      <c r="E44" s="38" t="s">
        <v>228</v>
      </c>
      <c r="F44" s="14"/>
      <c r="G44" s="38" t="s">
        <v>228</v>
      </c>
      <c r="H44" s="14"/>
      <c r="I44" s="38" t="s">
        <v>228</v>
      </c>
      <c r="J44" s="14"/>
      <c r="K44" s="38" t="s">
        <v>228</v>
      </c>
      <c r="L44" s="14"/>
      <c r="M44" s="38">
        <v>800</v>
      </c>
      <c r="N44" s="13"/>
    </row>
    <row r="45" spans="1:14" ht="12" customHeight="1">
      <c r="A45" s="334" t="s">
        <v>823</v>
      </c>
      <c r="B45" s="334"/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</row>
    <row r="46" spans="1:14" ht="12" customHeight="1">
      <c r="A46" s="335" t="s">
        <v>1838</v>
      </c>
      <c r="B46" s="335"/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335"/>
    </row>
    <row r="47" spans="1:14" ht="12" customHeight="1">
      <c r="A47" s="335" t="s">
        <v>1853</v>
      </c>
      <c r="B47" s="335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</row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</sheetData>
  <sheetProtection/>
  <mergeCells count="12">
    <mergeCell ref="A1:N1"/>
    <mergeCell ref="A2:N2"/>
    <mergeCell ref="A3:N3"/>
    <mergeCell ref="A4:N4"/>
    <mergeCell ref="A5:N5"/>
    <mergeCell ref="A6:C6"/>
    <mergeCell ref="A7:C7"/>
    <mergeCell ref="A17:C17"/>
    <mergeCell ref="A37:C37"/>
    <mergeCell ref="A45:N45"/>
    <mergeCell ref="A46:N46"/>
    <mergeCell ref="A47:N47"/>
  </mergeCells>
  <printOptions/>
  <pageMargins left="0.5" right="0.5" top="0.5" bottom="0.75" header="0.5" footer="0.5"/>
  <pageSetup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45">
      <selection activeCell="A66" sqref="A1:J66"/>
    </sheetView>
  </sheetViews>
  <sheetFormatPr defaultColWidth="9.140625" defaultRowHeight="12"/>
  <cols>
    <col min="1" max="1" width="3.140625" style="0" customWidth="1"/>
    <col min="2" max="2" width="16.421875" style="0" customWidth="1"/>
    <col min="3" max="3" width="14.8515625" style="0" customWidth="1"/>
    <col min="4" max="4" width="1.8515625" style="0" customWidth="1"/>
    <col min="5" max="5" width="44.28125" style="0" bestFit="1" customWidth="1"/>
    <col min="6" max="6" width="2.00390625" style="0" customWidth="1"/>
    <col min="7" max="7" width="35.00390625" style="0" customWidth="1"/>
    <col min="8" max="8" width="2.00390625" style="0" customWidth="1"/>
    <col min="10" max="10" width="1.7109375" style="0" customWidth="1"/>
  </cols>
  <sheetData>
    <row r="1" spans="1:10" ht="11.25" customHeight="1">
      <c r="A1" s="337" t="s">
        <v>229</v>
      </c>
      <c r="B1" s="337"/>
      <c r="C1" s="337"/>
      <c r="D1" s="337"/>
      <c r="E1" s="337"/>
      <c r="F1" s="337"/>
      <c r="G1" s="337"/>
      <c r="H1" s="337"/>
      <c r="I1" s="337"/>
      <c r="J1" s="337"/>
    </row>
    <row r="2" spans="1:10" ht="11.25" customHeight="1">
      <c r="A2" s="337" t="s">
        <v>824</v>
      </c>
      <c r="B2" s="337"/>
      <c r="C2" s="337"/>
      <c r="D2" s="337"/>
      <c r="E2" s="337"/>
      <c r="F2" s="337"/>
      <c r="G2" s="337"/>
      <c r="H2" s="337"/>
      <c r="I2" s="337"/>
      <c r="J2" s="337"/>
    </row>
    <row r="3" spans="1:10" ht="11.25" customHeight="1">
      <c r="A3" s="337"/>
      <c r="B3" s="337"/>
      <c r="C3" s="337"/>
      <c r="D3" s="337"/>
      <c r="E3" s="337"/>
      <c r="F3" s="337"/>
      <c r="G3" s="337"/>
      <c r="H3" s="337"/>
      <c r="I3" s="337"/>
      <c r="J3" s="337"/>
    </row>
    <row r="4" spans="1:10" ht="11.25" customHeight="1">
      <c r="A4" s="93" t="s">
        <v>1521</v>
      </c>
      <c r="B4" s="93"/>
      <c r="C4" s="93"/>
      <c r="D4" s="93"/>
      <c r="E4" s="93"/>
      <c r="F4" s="93"/>
      <c r="G4" s="93"/>
      <c r="H4" s="93"/>
      <c r="I4" s="223"/>
      <c r="J4" s="93"/>
    </row>
    <row r="5" spans="1:10" ht="11.25" customHeight="1">
      <c r="A5" s="338"/>
      <c r="B5" s="338"/>
      <c r="C5" s="338"/>
      <c r="D5" s="338"/>
      <c r="E5" s="338"/>
      <c r="F5" s="338"/>
      <c r="G5" s="338"/>
      <c r="H5" s="338"/>
      <c r="I5" s="338"/>
      <c r="J5" s="338"/>
    </row>
    <row r="6" spans="1:10" ht="11.25" customHeight="1">
      <c r="A6" s="74"/>
      <c r="B6" s="74"/>
      <c r="C6" s="74"/>
      <c r="D6" s="74"/>
      <c r="E6" s="75" t="s">
        <v>2056</v>
      </c>
      <c r="F6" s="74"/>
      <c r="G6" s="75"/>
      <c r="H6" s="74"/>
      <c r="I6" s="77" t="s">
        <v>230</v>
      </c>
      <c r="J6" s="74"/>
    </row>
    <row r="7" spans="1:10" ht="12" customHeight="1">
      <c r="A7" s="338" t="s">
        <v>1579</v>
      </c>
      <c r="B7" s="338"/>
      <c r="C7" s="338"/>
      <c r="D7" s="78"/>
      <c r="E7" s="73" t="s">
        <v>2057</v>
      </c>
      <c r="F7" s="79"/>
      <c r="G7" s="73" t="s">
        <v>1678</v>
      </c>
      <c r="H7" s="73"/>
      <c r="I7" s="189" t="s">
        <v>1855</v>
      </c>
      <c r="J7" s="79"/>
    </row>
    <row r="8" spans="1:10" ht="11.25" customHeight="1">
      <c r="A8" s="102" t="s">
        <v>212</v>
      </c>
      <c r="B8" s="102"/>
      <c r="C8" s="102"/>
      <c r="D8" s="97"/>
      <c r="E8" s="97"/>
      <c r="F8" s="81"/>
      <c r="G8" s="81"/>
      <c r="H8" s="81"/>
      <c r="I8" s="82"/>
      <c r="J8" s="81"/>
    </row>
    <row r="9" spans="1:10" ht="11.25" customHeight="1">
      <c r="A9" s="135" t="s">
        <v>231</v>
      </c>
      <c r="B9" s="97"/>
      <c r="C9" s="97"/>
      <c r="D9" s="81"/>
      <c r="E9" s="81" t="s">
        <v>1633</v>
      </c>
      <c r="F9" s="81"/>
      <c r="G9" s="81" t="s">
        <v>232</v>
      </c>
      <c r="H9" s="81"/>
      <c r="I9" s="82">
        <v>2400</v>
      </c>
      <c r="J9" s="210" t="s">
        <v>1688</v>
      </c>
    </row>
    <row r="10" spans="1:10" ht="11.25" customHeight="1">
      <c r="A10" s="81"/>
      <c r="B10" s="81"/>
      <c r="C10" s="81"/>
      <c r="D10" s="81"/>
      <c r="E10" s="95" t="s">
        <v>1636</v>
      </c>
      <c r="F10" s="81"/>
      <c r="G10" s="81"/>
      <c r="H10" s="81"/>
      <c r="I10" s="82"/>
      <c r="J10" s="81"/>
    </row>
    <row r="11" spans="1:10" ht="11.25" customHeight="1">
      <c r="A11" s="81"/>
      <c r="B11" s="81"/>
      <c r="C11" s="81"/>
      <c r="D11" s="81"/>
      <c r="E11" s="95" t="s">
        <v>233</v>
      </c>
      <c r="F11" s="81"/>
      <c r="G11" s="81"/>
      <c r="H11" s="81"/>
      <c r="I11" s="82"/>
      <c r="J11" s="81"/>
    </row>
    <row r="12" spans="1:10" ht="11.25" customHeight="1">
      <c r="A12" s="81"/>
      <c r="B12" s="81"/>
      <c r="C12" s="81"/>
      <c r="D12" s="81"/>
      <c r="E12" s="95" t="s">
        <v>234</v>
      </c>
      <c r="F12" s="81"/>
      <c r="G12" s="81"/>
      <c r="H12" s="81"/>
      <c r="I12" s="82"/>
      <c r="J12" s="81"/>
    </row>
    <row r="13" spans="1:10" ht="11.25" customHeight="1">
      <c r="A13" s="83"/>
      <c r="B13" s="86"/>
      <c r="C13" s="86"/>
      <c r="D13" s="86"/>
      <c r="E13" s="86" t="s">
        <v>235</v>
      </c>
      <c r="F13" s="86"/>
      <c r="G13" s="86" t="s">
        <v>236</v>
      </c>
      <c r="H13" s="86"/>
      <c r="I13" s="113"/>
      <c r="J13" s="224"/>
    </row>
    <row r="14" spans="1:10" ht="11.25" customHeight="1">
      <c r="A14" s="95" t="s">
        <v>237</v>
      </c>
      <c r="B14" s="81"/>
      <c r="C14" s="81"/>
      <c r="D14" s="81"/>
      <c r="E14" s="81" t="s">
        <v>1634</v>
      </c>
      <c r="F14" s="81"/>
      <c r="G14" s="81" t="s">
        <v>238</v>
      </c>
      <c r="H14" s="81"/>
      <c r="I14" s="82">
        <v>200000</v>
      </c>
      <c r="J14" s="127"/>
    </row>
    <row r="15" spans="1:10" ht="11.25" customHeight="1">
      <c r="A15" s="79"/>
      <c r="B15" s="79"/>
      <c r="C15" s="79"/>
      <c r="D15" s="86"/>
      <c r="E15" s="83" t="s">
        <v>1637</v>
      </c>
      <c r="F15" s="86"/>
      <c r="G15" s="86"/>
      <c r="H15" s="86"/>
      <c r="I15" s="113"/>
      <c r="J15" s="191"/>
    </row>
    <row r="16" spans="1:10" ht="11.25" customHeight="1">
      <c r="A16" s="190" t="s">
        <v>1713</v>
      </c>
      <c r="B16" s="102"/>
      <c r="C16" s="102"/>
      <c r="D16" s="142"/>
      <c r="E16" s="142" t="s">
        <v>239</v>
      </c>
      <c r="F16" s="142"/>
      <c r="G16" s="142" t="s">
        <v>240</v>
      </c>
      <c r="H16" s="142"/>
      <c r="I16" s="153">
        <v>60000</v>
      </c>
      <c r="J16" s="141"/>
    </row>
    <row r="17" spans="1:10" ht="11.25" customHeight="1">
      <c r="A17" s="135" t="s">
        <v>213</v>
      </c>
      <c r="B17" s="97"/>
      <c r="C17" s="97"/>
      <c r="D17" s="149"/>
      <c r="E17" s="149" t="s">
        <v>1635</v>
      </c>
      <c r="F17" s="149"/>
      <c r="G17" s="149" t="s">
        <v>232</v>
      </c>
      <c r="H17" s="149"/>
      <c r="I17" s="192">
        <v>28000</v>
      </c>
      <c r="J17" s="197"/>
    </row>
    <row r="18" spans="1:10" ht="11.25" customHeight="1">
      <c r="A18" s="79"/>
      <c r="B18" s="79"/>
      <c r="C18" s="79"/>
      <c r="D18" s="86"/>
      <c r="E18" s="83" t="s">
        <v>1637</v>
      </c>
      <c r="F18" s="86"/>
      <c r="G18" s="86"/>
      <c r="H18" s="86"/>
      <c r="I18" s="113"/>
      <c r="J18" s="191"/>
    </row>
    <row r="19" spans="1:10" ht="11.25" customHeight="1">
      <c r="A19" s="102" t="s">
        <v>1580</v>
      </c>
      <c r="B19" s="102"/>
      <c r="C19" s="102"/>
      <c r="D19" s="142"/>
      <c r="E19" s="142" t="s">
        <v>241</v>
      </c>
      <c r="F19" s="142"/>
      <c r="G19" s="142" t="s">
        <v>242</v>
      </c>
      <c r="H19" s="142"/>
      <c r="I19" s="153">
        <v>1500000</v>
      </c>
      <c r="J19" s="141"/>
    </row>
    <row r="20" spans="1:10" ht="11.25" customHeight="1">
      <c r="A20" s="74" t="s">
        <v>1953</v>
      </c>
      <c r="B20" s="74"/>
      <c r="C20" s="74"/>
      <c r="D20" s="74"/>
      <c r="E20" s="74" t="s">
        <v>243</v>
      </c>
      <c r="F20" s="74"/>
      <c r="G20" s="74" t="s">
        <v>244</v>
      </c>
      <c r="H20" s="74"/>
      <c r="I20" s="89">
        <v>2200000</v>
      </c>
      <c r="J20" s="205" t="s">
        <v>1688</v>
      </c>
    </row>
    <row r="21" spans="1:10" ht="11.25" customHeight="1">
      <c r="A21" s="74"/>
      <c r="B21" s="74"/>
      <c r="C21" s="74"/>
      <c r="D21" s="74"/>
      <c r="E21" s="90" t="s">
        <v>245</v>
      </c>
      <c r="F21" s="74"/>
      <c r="G21" s="90" t="s">
        <v>246</v>
      </c>
      <c r="H21" s="74"/>
      <c r="I21" s="89"/>
      <c r="J21" s="112"/>
    </row>
    <row r="22" spans="1:10" ht="11.25" customHeight="1">
      <c r="A22" s="81"/>
      <c r="B22" s="81"/>
      <c r="C22" s="81"/>
      <c r="D22" s="74"/>
      <c r="E22" s="95" t="s">
        <v>247</v>
      </c>
      <c r="F22" s="74"/>
      <c r="G22" s="81"/>
      <c r="H22" s="74"/>
      <c r="I22" s="82"/>
      <c r="J22" s="127"/>
    </row>
    <row r="23" spans="1:10" ht="11.25" customHeight="1">
      <c r="A23" s="81"/>
      <c r="B23" s="81"/>
      <c r="C23" s="81"/>
      <c r="D23" s="74"/>
      <c r="E23" s="95" t="s">
        <v>248</v>
      </c>
      <c r="F23" s="74"/>
      <c r="G23" s="74"/>
      <c r="H23" s="74"/>
      <c r="I23" s="82"/>
      <c r="J23" s="127"/>
    </row>
    <row r="24" spans="1:10" ht="11.25" customHeight="1">
      <c r="A24" s="102" t="s">
        <v>249</v>
      </c>
      <c r="B24" s="102"/>
      <c r="C24" s="102"/>
      <c r="D24" s="102"/>
      <c r="E24" s="102" t="s">
        <v>250</v>
      </c>
      <c r="F24" s="102"/>
      <c r="G24" s="102" t="s">
        <v>251</v>
      </c>
      <c r="H24" s="102"/>
      <c r="I24" s="107">
        <v>5000</v>
      </c>
      <c r="J24" s="99"/>
    </row>
    <row r="25" spans="1:10" ht="11.25" customHeight="1">
      <c r="A25" s="102" t="s">
        <v>2012</v>
      </c>
      <c r="B25" s="102"/>
      <c r="C25" s="102"/>
      <c r="D25" s="97"/>
      <c r="E25" s="97"/>
      <c r="F25" s="97"/>
      <c r="G25" s="97"/>
      <c r="H25" s="97"/>
      <c r="I25" s="89"/>
      <c r="J25" s="112"/>
    </row>
    <row r="26" spans="1:10" ht="11.25" customHeight="1">
      <c r="A26" s="105" t="s">
        <v>252</v>
      </c>
      <c r="B26" s="102"/>
      <c r="C26" s="102"/>
      <c r="D26" s="79"/>
      <c r="E26" s="81" t="s">
        <v>253</v>
      </c>
      <c r="F26" s="79"/>
      <c r="G26" s="81" t="s">
        <v>254</v>
      </c>
      <c r="H26" s="79"/>
      <c r="I26" s="82">
        <v>22</v>
      </c>
      <c r="J26" s="127"/>
    </row>
    <row r="27" spans="1:10" ht="11.25" customHeight="1">
      <c r="A27" s="190" t="s">
        <v>1713</v>
      </c>
      <c r="B27" s="102"/>
      <c r="C27" s="102"/>
      <c r="D27" s="102"/>
      <c r="E27" s="102" t="s">
        <v>255</v>
      </c>
      <c r="F27" s="102"/>
      <c r="G27" s="102" t="s">
        <v>256</v>
      </c>
      <c r="H27" s="102"/>
      <c r="I27" s="107">
        <v>3</v>
      </c>
      <c r="J27" s="99"/>
    </row>
    <row r="28" spans="1:10" ht="11.25" customHeight="1">
      <c r="A28" s="190" t="s">
        <v>1713</v>
      </c>
      <c r="B28" s="102"/>
      <c r="C28" s="101" t="s">
        <v>1561</v>
      </c>
      <c r="D28" s="102"/>
      <c r="E28" s="102" t="s">
        <v>257</v>
      </c>
      <c r="F28" s="102"/>
      <c r="G28" s="102" t="s">
        <v>258</v>
      </c>
      <c r="H28" s="102"/>
      <c r="I28" s="104">
        <v>500</v>
      </c>
      <c r="J28" s="99"/>
    </row>
    <row r="29" spans="1:10" ht="11.25" customHeight="1">
      <c r="A29" s="190" t="s">
        <v>1713</v>
      </c>
      <c r="B29" s="102"/>
      <c r="C29" s="102"/>
      <c r="D29" s="102"/>
      <c r="E29" s="102" t="s">
        <v>259</v>
      </c>
      <c r="F29" s="102"/>
      <c r="G29" s="102" t="s">
        <v>260</v>
      </c>
      <c r="H29" s="102"/>
      <c r="I29" s="104" t="s">
        <v>1549</v>
      </c>
      <c r="J29" s="99"/>
    </row>
    <row r="30" spans="1:10" ht="11.25" customHeight="1">
      <c r="A30" s="190" t="s">
        <v>1713</v>
      </c>
      <c r="B30" s="102"/>
      <c r="C30" s="102"/>
      <c r="D30" s="102"/>
      <c r="E30" s="102" t="s">
        <v>261</v>
      </c>
      <c r="F30" s="102"/>
      <c r="G30" s="102" t="s">
        <v>1549</v>
      </c>
      <c r="H30" s="102"/>
      <c r="I30" s="104" t="s">
        <v>1549</v>
      </c>
      <c r="J30" s="99"/>
    </row>
    <row r="31" spans="1:10" ht="11.25" customHeight="1">
      <c r="A31" s="105" t="s">
        <v>262</v>
      </c>
      <c r="B31" s="102"/>
      <c r="C31" s="102"/>
      <c r="D31" s="102"/>
      <c r="E31" s="102" t="s">
        <v>263</v>
      </c>
      <c r="F31" s="102"/>
      <c r="G31" s="102" t="s">
        <v>264</v>
      </c>
      <c r="H31" s="102"/>
      <c r="I31" s="104">
        <v>650000</v>
      </c>
      <c r="J31" s="99"/>
    </row>
    <row r="32" spans="1:10" ht="11.25" customHeight="1">
      <c r="A32" s="105" t="s">
        <v>265</v>
      </c>
      <c r="B32" s="102"/>
      <c r="C32" s="102"/>
      <c r="D32" s="102"/>
      <c r="E32" s="105" t="s">
        <v>1535</v>
      </c>
      <c r="F32" s="102"/>
      <c r="G32" s="105" t="s">
        <v>1535</v>
      </c>
      <c r="H32" s="102"/>
      <c r="I32" s="104">
        <v>350000</v>
      </c>
      <c r="J32" s="99"/>
    </row>
    <row r="33" spans="1:10" ht="11.25" customHeight="1">
      <c r="A33" s="105" t="s">
        <v>1927</v>
      </c>
      <c r="B33" s="102"/>
      <c r="C33" s="102"/>
      <c r="D33" s="102"/>
      <c r="E33" s="102" t="s">
        <v>266</v>
      </c>
      <c r="F33" s="102"/>
      <c r="G33" s="102" t="s">
        <v>267</v>
      </c>
      <c r="H33" s="102"/>
      <c r="I33" s="107">
        <v>22</v>
      </c>
      <c r="J33" s="99"/>
    </row>
    <row r="34" spans="1:10" ht="11.25" customHeight="1">
      <c r="A34" s="102" t="s">
        <v>214</v>
      </c>
      <c r="B34" s="102"/>
      <c r="C34" s="102"/>
      <c r="D34" s="97"/>
      <c r="E34" s="74"/>
      <c r="F34" s="97"/>
      <c r="G34" s="74"/>
      <c r="H34" s="97"/>
      <c r="I34" s="89"/>
      <c r="J34" s="112"/>
    </row>
    <row r="35" spans="1:10" ht="11.25" customHeight="1">
      <c r="A35" s="95" t="s">
        <v>268</v>
      </c>
      <c r="B35" s="81"/>
      <c r="C35" s="81"/>
      <c r="D35" s="81"/>
      <c r="E35" s="81" t="s">
        <v>250</v>
      </c>
      <c r="F35" s="81"/>
      <c r="G35" s="81" t="s">
        <v>269</v>
      </c>
      <c r="H35" s="81"/>
      <c r="I35" s="82">
        <v>700</v>
      </c>
      <c r="J35" s="210" t="s">
        <v>1688</v>
      </c>
    </row>
    <row r="36" spans="1:10" ht="11.25" customHeight="1">
      <c r="A36" s="86"/>
      <c r="B36" s="86"/>
      <c r="C36" s="86"/>
      <c r="D36" s="86"/>
      <c r="E36" s="86"/>
      <c r="F36" s="86"/>
      <c r="G36" s="83" t="s">
        <v>270</v>
      </c>
      <c r="H36" s="86"/>
      <c r="I36" s="113"/>
      <c r="J36" s="224"/>
    </row>
    <row r="37" spans="1:10" ht="11.25" customHeight="1">
      <c r="A37" s="95" t="s">
        <v>1660</v>
      </c>
      <c r="B37" s="81"/>
      <c r="C37" s="81"/>
      <c r="D37" s="79"/>
      <c r="E37" s="105" t="s">
        <v>1535</v>
      </c>
      <c r="F37" s="79"/>
      <c r="G37" s="105" t="s">
        <v>1535</v>
      </c>
      <c r="H37" s="79"/>
      <c r="I37" s="82">
        <v>1000</v>
      </c>
      <c r="J37" s="127"/>
    </row>
    <row r="38" spans="1:10" ht="11.25" customHeight="1">
      <c r="A38" s="97" t="s">
        <v>1480</v>
      </c>
      <c r="B38" s="97"/>
      <c r="C38" s="97"/>
      <c r="D38" s="97"/>
      <c r="E38" s="97" t="s">
        <v>1515</v>
      </c>
      <c r="F38" s="97"/>
      <c r="G38" s="97" t="s">
        <v>1549</v>
      </c>
      <c r="H38" s="97"/>
      <c r="I38" s="115" t="s">
        <v>1549</v>
      </c>
      <c r="J38" s="137"/>
    </row>
    <row r="39" spans="1:10" ht="11.25" customHeight="1">
      <c r="A39" s="96" t="s">
        <v>1481</v>
      </c>
      <c r="B39" s="79"/>
      <c r="C39" s="79"/>
      <c r="D39" s="79"/>
      <c r="E39" s="79"/>
      <c r="F39" s="79"/>
      <c r="G39" s="79"/>
      <c r="H39" s="79"/>
      <c r="I39" s="126"/>
      <c r="J39" s="134"/>
    </row>
    <row r="40" spans="1:10" ht="11.25" customHeight="1">
      <c r="A40" s="105" t="s">
        <v>1713</v>
      </c>
      <c r="B40" s="102"/>
      <c r="C40" s="102"/>
      <c r="D40" s="102"/>
      <c r="E40" s="102" t="s">
        <v>271</v>
      </c>
      <c r="F40" s="102"/>
      <c r="G40" s="102" t="s">
        <v>267</v>
      </c>
      <c r="H40" s="102"/>
      <c r="I40" s="104" t="s">
        <v>1549</v>
      </c>
      <c r="J40" s="99"/>
    </row>
    <row r="41" spans="1:10" ht="11.25" customHeight="1">
      <c r="A41" s="74" t="s">
        <v>1755</v>
      </c>
      <c r="B41" s="74"/>
      <c r="C41" s="94" t="s">
        <v>1486</v>
      </c>
      <c r="D41" s="97"/>
      <c r="E41" s="74" t="s">
        <v>272</v>
      </c>
      <c r="F41" s="97"/>
      <c r="G41" s="74" t="s">
        <v>273</v>
      </c>
      <c r="H41" s="97"/>
      <c r="I41" s="109">
        <v>100</v>
      </c>
      <c r="J41" s="205" t="s">
        <v>1688</v>
      </c>
    </row>
    <row r="42" spans="1:10" ht="11.25" customHeight="1">
      <c r="A42" s="74"/>
      <c r="B42" s="74"/>
      <c r="C42" s="94" t="s">
        <v>1532</v>
      </c>
      <c r="D42" s="81"/>
      <c r="E42" s="74"/>
      <c r="F42" s="81"/>
      <c r="G42" s="95" t="s">
        <v>274</v>
      </c>
      <c r="H42" s="81"/>
      <c r="I42" s="109"/>
      <c r="J42" s="112"/>
    </row>
    <row r="43" spans="1:10" ht="11.25" customHeight="1">
      <c r="A43" s="81"/>
      <c r="B43" s="81"/>
      <c r="C43" s="81"/>
      <c r="D43" s="74"/>
      <c r="E43" s="81"/>
      <c r="F43" s="74"/>
      <c r="G43" s="95" t="s">
        <v>275</v>
      </c>
      <c r="H43" s="74"/>
      <c r="I43" s="111"/>
      <c r="J43" s="127"/>
    </row>
    <row r="44" spans="1:10" ht="11.25" customHeight="1">
      <c r="A44" s="81"/>
      <c r="B44" s="81"/>
      <c r="C44" s="81"/>
      <c r="D44" s="86"/>
      <c r="E44" s="86"/>
      <c r="F44" s="86"/>
      <c r="G44" s="83" t="s">
        <v>276</v>
      </c>
      <c r="H44" s="86"/>
      <c r="I44" s="111"/>
      <c r="J44" s="127"/>
    </row>
    <row r="45" spans="1:10" ht="11.25" customHeight="1">
      <c r="A45" s="102" t="s">
        <v>277</v>
      </c>
      <c r="B45" s="102"/>
      <c r="C45" s="102"/>
      <c r="D45" s="81"/>
      <c r="E45" s="96" t="s">
        <v>1535</v>
      </c>
      <c r="F45" s="81"/>
      <c r="G45" s="96" t="s">
        <v>1535</v>
      </c>
      <c r="H45" s="81"/>
      <c r="I45" s="104">
        <v>150000</v>
      </c>
      <c r="J45" s="99"/>
    </row>
    <row r="46" spans="1:10" ht="11.25" customHeight="1">
      <c r="A46" s="105" t="s">
        <v>1713</v>
      </c>
      <c r="B46" s="102"/>
      <c r="C46" s="102"/>
      <c r="D46" s="102"/>
      <c r="E46" s="102" t="s">
        <v>278</v>
      </c>
      <c r="F46" s="102"/>
      <c r="G46" s="102" t="s">
        <v>279</v>
      </c>
      <c r="H46" s="102"/>
      <c r="I46" s="104" t="s">
        <v>1549</v>
      </c>
      <c r="J46" s="99"/>
    </row>
    <row r="47" spans="1:10" ht="11.25" customHeight="1">
      <c r="A47" s="81" t="s">
        <v>218</v>
      </c>
      <c r="B47" s="81"/>
      <c r="C47" s="81"/>
      <c r="D47" s="97"/>
      <c r="E47" s="74"/>
      <c r="F47" s="97"/>
      <c r="G47" s="74"/>
      <c r="H47" s="97"/>
      <c r="I47" s="89"/>
      <c r="J47" s="112"/>
    </row>
    <row r="48" spans="1:10" ht="11.25" customHeight="1">
      <c r="A48" s="135" t="s">
        <v>280</v>
      </c>
      <c r="B48" s="97"/>
      <c r="C48" s="97"/>
      <c r="D48" s="81"/>
      <c r="E48" s="81" t="s">
        <v>281</v>
      </c>
      <c r="F48" s="81"/>
      <c r="G48" s="81" t="s">
        <v>282</v>
      </c>
      <c r="H48" s="81"/>
      <c r="I48" s="82">
        <v>14000</v>
      </c>
      <c r="J48" s="127"/>
    </row>
    <row r="49" spans="1:10" ht="11.25" customHeight="1">
      <c r="A49" s="79"/>
      <c r="B49" s="79"/>
      <c r="C49" s="79"/>
      <c r="D49" s="79"/>
      <c r="E49" s="79"/>
      <c r="F49" s="79"/>
      <c r="G49" s="96" t="s">
        <v>1801</v>
      </c>
      <c r="H49" s="79"/>
      <c r="I49" s="84"/>
      <c r="J49" s="134"/>
    </row>
    <row r="50" spans="1:10" ht="11.25" customHeight="1">
      <c r="A50" s="90" t="s">
        <v>283</v>
      </c>
      <c r="B50" s="74"/>
      <c r="C50" s="81"/>
      <c r="D50" s="81"/>
      <c r="E50" s="97" t="s">
        <v>285</v>
      </c>
      <c r="F50" s="97"/>
      <c r="G50" s="97" t="s">
        <v>286</v>
      </c>
      <c r="H50" s="97"/>
      <c r="I50" s="98">
        <v>8000</v>
      </c>
      <c r="J50" s="127"/>
    </row>
    <row r="51" spans="1:10" ht="11.25" customHeight="1">
      <c r="A51" s="114" t="s">
        <v>284</v>
      </c>
      <c r="B51" s="81"/>
      <c r="C51" s="81"/>
      <c r="D51" s="79"/>
      <c r="E51" s="81"/>
      <c r="F51" s="79"/>
      <c r="G51" s="81"/>
      <c r="H51" s="79"/>
      <c r="I51" s="82"/>
      <c r="J51" s="127"/>
    </row>
    <row r="52" spans="1:10" ht="11.25" customHeight="1">
      <c r="A52" s="102" t="s">
        <v>215</v>
      </c>
      <c r="B52" s="102"/>
      <c r="C52" s="102"/>
      <c r="D52" s="81"/>
      <c r="E52" s="102" t="s">
        <v>287</v>
      </c>
      <c r="F52" s="81"/>
      <c r="G52" s="102" t="s">
        <v>288</v>
      </c>
      <c r="H52" s="81"/>
      <c r="I52" s="104" t="s">
        <v>1549</v>
      </c>
      <c r="J52" s="99"/>
    </row>
    <row r="53" spans="1:10" ht="11.25" customHeight="1">
      <c r="A53" s="105" t="s">
        <v>1713</v>
      </c>
      <c r="B53" s="102"/>
      <c r="C53" s="102"/>
      <c r="D53" s="102"/>
      <c r="E53" s="102" t="s">
        <v>289</v>
      </c>
      <c r="F53" s="102"/>
      <c r="G53" s="102" t="s">
        <v>290</v>
      </c>
      <c r="H53" s="102"/>
      <c r="I53" s="104" t="s">
        <v>1549</v>
      </c>
      <c r="J53" s="99"/>
    </row>
    <row r="54" spans="1:10" ht="11.25" customHeight="1">
      <c r="A54" s="102" t="s">
        <v>152</v>
      </c>
      <c r="B54" s="102"/>
      <c r="C54" s="102"/>
      <c r="D54" s="225"/>
      <c r="E54" s="102" t="s">
        <v>291</v>
      </c>
      <c r="F54" s="225"/>
      <c r="G54" s="102" t="s">
        <v>292</v>
      </c>
      <c r="H54" s="225"/>
      <c r="I54" s="107">
        <v>150</v>
      </c>
      <c r="J54" s="99"/>
    </row>
    <row r="55" spans="1:10" ht="11.25" customHeight="1">
      <c r="A55" s="105" t="s">
        <v>1713</v>
      </c>
      <c r="B55" s="102"/>
      <c r="C55" s="102"/>
      <c r="D55" s="225"/>
      <c r="E55" s="105" t="s">
        <v>1535</v>
      </c>
      <c r="F55" s="225"/>
      <c r="G55" s="102" t="s">
        <v>293</v>
      </c>
      <c r="H55" s="225"/>
      <c r="I55" s="107">
        <v>350</v>
      </c>
      <c r="J55" s="99"/>
    </row>
    <row r="56" spans="1:10" ht="11.25" customHeight="1">
      <c r="A56" s="105" t="s">
        <v>1713</v>
      </c>
      <c r="B56" s="102"/>
      <c r="C56" s="102"/>
      <c r="D56" s="102"/>
      <c r="E56" s="102" t="s">
        <v>294</v>
      </c>
      <c r="F56" s="225"/>
      <c r="G56" s="102" t="s">
        <v>295</v>
      </c>
      <c r="H56" s="225"/>
      <c r="I56" s="104" t="s">
        <v>1549</v>
      </c>
      <c r="J56" s="99"/>
    </row>
    <row r="57" spans="1:10" ht="11.25" customHeight="1">
      <c r="A57" s="105" t="s">
        <v>1713</v>
      </c>
      <c r="B57" s="102"/>
      <c r="C57" s="102"/>
      <c r="D57" s="225"/>
      <c r="E57" s="102" t="s">
        <v>296</v>
      </c>
      <c r="F57" s="102"/>
      <c r="G57" s="105" t="s">
        <v>1535</v>
      </c>
      <c r="H57" s="102"/>
      <c r="I57" s="104" t="s">
        <v>1549</v>
      </c>
      <c r="J57" s="99"/>
    </row>
    <row r="58" spans="1:10" ht="11.25" customHeight="1">
      <c r="A58" s="102" t="s">
        <v>297</v>
      </c>
      <c r="B58" s="102"/>
      <c r="C58" s="102"/>
      <c r="D58" s="225"/>
      <c r="E58" s="102" t="s">
        <v>291</v>
      </c>
      <c r="F58" s="225"/>
      <c r="G58" s="102" t="s">
        <v>292</v>
      </c>
      <c r="H58" s="225"/>
      <c r="I58" s="107">
        <v>90</v>
      </c>
      <c r="J58" s="99"/>
    </row>
    <row r="59" spans="1:10" ht="11.25" customHeight="1">
      <c r="A59" s="105" t="s">
        <v>1713</v>
      </c>
      <c r="B59" s="102"/>
      <c r="C59" s="102"/>
      <c r="D59" s="225"/>
      <c r="E59" s="105" t="s">
        <v>1535</v>
      </c>
      <c r="F59" s="225"/>
      <c r="G59" s="102" t="s">
        <v>293</v>
      </c>
      <c r="H59" s="225"/>
      <c r="I59" s="107">
        <v>95600</v>
      </c>
      <c r="J59" s="99"/>
    </row>
    <row r="60" spans="1:10" ht="11.25" customHeight="1">
      <c r="A60" s="102" t="s">
        <v>298</v>
      </c>
      <c r="B60" s="102"/>
      <c r="C60" s="102"/>
      <c r="D60" s="225"/>
      <c r="E60" s="102" t="s">
        <v>1515</v>
      </c>
      <c r="F60" s="225"/>
      <c r="G60" s="102" t="s">
        <v>299</v>
      </c>
      <c r="H60" s="225"/>
      <c r="I60" s="104">
        <v>3600</v>
      </c>
      <c r="J60" s="99"/>
    </row>
    <row r="61" spans="1:10" ht="11.25" customHeight="1">
      <c r="A61" s="105" t="s">
        <v>1713</v>
      </c>
      <c r="B61" s="97"/>
      <c r="C61" s="97"/>
      <c r="D61" s="226"/>
      <c r="E61" s="97" t="s">
        <v>300</v>
      </c>
      <c r="F61" s="226"/>
      <c r="G61" s="97" t="s">
        <v>301</v>
      </c>
      <c r="H61" s="226"/>
      <c r="I61" s="104" t="s">
        <v>1549</v>
      </c>
      <c r="J61" s="137"/>
    </row>
    <row r="62" spans="1:10" ht="12" customHeight="1">
      <c r="A62" s="341" t="s">
        <v>779</v>
      </c>
      <c r="B62" s="341"/>
      <c r="C62" s="341"/>
      <c r="D62" s="341"/>
      <c r="E62" s="341"/>
      <c r="F62" s="341"/>
      <c r="G62" s="341"/>
      <c r="H62" s="341"/>
      <c r="I62" s="341"/>
      <c r="J62" s="341"/>
    </row>
    <row r="63" spans="1:10" ht="12" customHeight="1">
      <c r="A63" s="339" t="s">
        <v>1838</v>
      </c>
      <c r="B63" s="339"/>
      <c r="C63" s="339"/>
      <c r="D63" s="339"/>
      <c r="E63" s="339"/>
      <c r="F63" s="339"/>
      <c r="G63" s="339"/>
      <c r="H63" s="339"/>
      <c r="I63" s="339"/>
      <c r="J63" s="339"/>
    </row>
    <row r="64" spans="1:10" ht="12" customHeight="1">
      <c r="A64" s="339" t="s">
        <v>1862</v>
      </c>
      <c r="B64" s="339"/>
      <c r="C64" s="339"/>
      <c r="D64" s="339"/>
      <c r="E64" s="339"/>
      <c r="F64" s="339"/>
      <c r="G64" s="339"/>
      <c r="H64" s="339"/>
      <c r="I64" s="339"/>
      <c r="J64" s="339"/>
    </row>
    <row r="65" spans="1:10" ht="12" customHeight="1">
      <c r="A65" s="340" t="s">
        <v>1746</v>
      </c>
      <c r="B65" s="340"/>
      <c r="C65" s="340"/>
      <c r="D65" s="340"/>
      <c r="E65" s="340"/>
      <c r="F65" s="340"/>
      <c r="G65" s="340"/>
      <c r="H65" s="340"/>
      <c r="I65" s="340"/>
      <c r="J65" s="340"/>
    </row>
    <row r="66" spans="1:10" ht="12" customHeight="1">
      <c r="A66" s="339" t="s">
        <v>1863</v>
      </c>
      <c r="B66" s="339"/>
      <c r="C66" s="339"/>
      <c r="D66" s="339"/>
      <c r="E66" s="339"/>
      <c r="F66" s="339"/>
      <c r="G66" s="339"/>
      <c r="H66" s="339"/>
      <c r="I66" s="339"/>
      <c r="J66" s="339"/>
    </row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</sheetData>
  <sheetProtection/>
  <mergeCells count="10">
    <mergeCell ref="A65:J65"/>
    <mergeCell ref="A66:J66"/>
    <mergeCell ref="A7:C7"/>
    <mergeCell ref="A62:J62"/>
    <mergeCell ref="A1:J1"/>
    <mergeCell ref="A2:J2"/>
    <mergeCell ref="A3:J3"/>
    <mergeCell ref="A5:J5"/>
    <mergeCell ref="A63:J63"/>
    <mergeCell ref="A64:J64"/>
  </mergeCells>
  <printOptions/>
  <pageMargins left="0.5" right="0.5" top="0.5" bottom="0.75" header="0.5" footer="0.5"/>
  <pageSetup horizontalDpi="1200" verticalDpi="12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A28" sqref="A1:N28"/>
    </sheetView>
  </sheetViews>
  <sheetFormatPr defaultColWidth="9.140625" defaultRowHeight="12"/>
  <cols>
    <col min="1" max="1" width="19.8515625" style="0" customWidth="1"/>
    <col min="2" max="2" width="22.421875" style="0" customWidth="1"/>
    <col min="3" max="3" width="11.7109375" style="0" customWidth="1"/>
    <col min="4" max="4" width="1.8515625" style="0" customWidth="1"/>
    <col min="5" max="5" width="12.8515625" style="0" customWidth="1"/>
    <col min="6" max="6" width="2.00390625" style="0" customWidth="1"/>
    <col min="7" max="7" width="12.8515625" style="0" customWidth="1"/>
    <col min="8" max="8" width="2.00390625" style="0" customWidth="1"/>
    <col min="9" max="9" width="12.8515625" style="0" customWidth="1"/>
    <col min="10" max="10" width="2.00390625" style="0" customWidth="1"/>
    <col min="11" max="11" width="12.8515625" style="0" customWidth="1"/>
    <col min="12" max="12" width="2.00390625" style="0" customWidth="1"/>
    <col min="13" max="13" width="12.8515625" style="0" customWidth="1"/>
    <col min="14" max="14" width="2.00390625" style="0" customWidth="1"/>
  </cols>
  <sheetData>
    <row r="1" spans="1:14" ht="11.25" customHeight="1">
      <c r="A1" s="331" t="s">
        <v>1564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</row>
    <row r="2" spans="1:14" ht="11.25" customHeight="1">
      <c r="A2" s="331" t="s">
        <v>825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</row>
    <row r="3" spans="1:14" ht="11.25" customHeight="1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</row>
    <row r="4" spans="1:14" ht="11.25" customHeight="1">
      <c r="A4" s="331" t="s">
        <v>1521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</row>
    <row r="5" spans="1:14" ht="11.25" customHeight="1">
      <c r="A5" s="332"/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</row>
    <row r="6" spans="1:14" ht="12" customHeight="1">
      <c r="A6" s="333" t="s">
        <v>1835</v>
      </c>
      <c r="B6" s="333"/>
      <c r="C6" s="333"/>
      <c r="D6" s="227"/>
      <c r="E6" s="228" t="s">
        <v>1522</v>
      </c>
      <c r="F6" s="229"/>
      <c r="G6" s="228" t="s">
        <v>1523</v>
      </c>
      <c r="H6" s="229"/>
      <c r="I6" s="228" t="s">
        <v>1524</v>
      </c>
      <c r="J6" s="229"/>
      <c r="K6" s="228" t="s">
        <v>783</v>
      </c>
      <c r="L6" s="229"/>
      <c r="M6" s="228" t="s">
        <v>784</v>
      </c>
      <c r="N6" s="229"/>
    </row>
    <row r="7" spans="1:14" ht="11.25" customHeight="1">
      <c r="A7" s="336" t="s">
        <v>1595</v>
      </c>
      <c r="B7" s="336"/>
      <c r="C7" s="336"/>
      <c r="D7" s="11"/>
      <c r="E7" s="38"/>
      <c r="F7" s="13"/>
      <c r="G7" s="38"/>
      <c r="H7" s="13"/>
      <c r="I7" s="38"/>
      <c r="J7" s="13"/>
      <c r="K7" s="38"/>
      <c r="L7" s="13"/>
      <c r="M7" s="38"/>
      <c r="N7" s="13"/>
    </row>
    <row r="8" spans="1:14" ht="11.25" customHeight="1">
      <c r="A8" s="9" t="s">
        <v>2061</v>
      </c>
      <c r="B8" s="15"/>
      <c r="C8" s="20"/>
      <c r="D8" s="16"/>
      <c r="E8" s="39">
        <v>358082</v>
      </c>
      <c r="F8" s="19"/>
      <c r="G8" s="39">
        <v>379630</v>
      </c>
      <c r="H8" s="19"/>
      <c r="I8" s="39">
        <v>413800</v>
      </c>
      <c r="J8" s="19"/>
      <c r="K8" s="39">
        <v>419060</v>
      </c>
      <c r="L8" s="19" t="s">
        <v>1688</v>
      </c>
      <c r="M8" s="215">
        <v>339450</v>
      </c>
      <c r="N8" s="19" t="s">
        <v>1688</v>
      </c>
    </row>
    <row r="9" spans="1:14" ht="11.25" customHeight="1">
      <c r="A9" s="9" t="s">
        <v>302</v>
      </c>
      <c r="B9" s="15"/>
      <c r="C9" s="20"/>
      <c r="D9" s="6"/>
      <c r="E9" s="50">
        <v>4069</v>
      </c>
      <c r="F9" s="22"/>
      <c r="G9" s="50">
        <v>4073</v>
      </c>
      <c r="H9" s="22"/>
      <c r="I9" s="50">
        <v>3480</v>
      </c>
      <c r="J9" s="22"/>
      <c r="K9" s="50">
        <v>2000</v>
      </c>
      <c r="L9" s="22"/>
      <c r="M9" s="50">
        <v>2000</v>
      </c>
      <c r="N9" s="22"/>
    </row>
    <row r="10" spans="1:14" ht="11.25" customHeight="1">
      <c r="A10" s="9" t="s">
        <v>1727</v>
      </c>
      <c r="B10" s="15"/>
      <c r="C10" s="20" t="s">
        <v>1561</v>
      </c>
      <c r="D10" s="6"/>
      <c r="E10" s="50">
        <v>2161</v>
      </c>
      <c r="F10" s="22"/>
      <c r="G10" s="50">
        <v>1927</v>
      </c>
      <c r="H10" s="22"/>
      <c r="I10" s="50">
        <v>1920</v>
      </c>
      <c r="J10" s="22"/>
      <c r="K10" s="50">
        <v>3000</v>
      </c>
      <c r="L10" s="22"/>
      <c r="M10" s="50">
        <v>3000</v>
      </c>
      <c r="N10" s="22"/>
    </row>
    <row r="11" spans="1:14" ht="12" customHeight="1">
      <c r="A11" s="37" t="s">
        <v>826</v>
      </c>
      <c r="B11" s="15"/>
      <c r="C11" s="20"/>
      <c r="D11" s="6"/>
      <c r="E11" s="159">
        <v>800</v>
      </c>
      <c r="F11" s="14" t="s">
        <v>1539</v>
      </c>
      <c r="G11" s="159">
        <v>800</v>
      </c>
      <c r="H11" s="14" t="s">
        <v>1539</v>
      </c>
      <c r="I11" s="159">
        <v>800</v>
      </c>
      <c r="J11" s="14" t="s">
        <v>1539</v>
      </c>
      <c r="K11" s="159">
        <v>800</v>
      </c>
      <c r="L11" s="14" t="s">
        <v>1539</v>
      </c>
      <c r="M11" s="159">
        <v>800</v>
      </c>
      <c r="N11" s="8"/>
    </row>
    <row r="12" spans="1:14" ht="12" customHeight="1">
      <c r="A12" s="37" t="s">
        <v>827</v>
      </c>
      <c r="B12" s="15"/>
      <c r="C12" s="20"/>
      <c r="D12" s="6"/>
      <c r="E12" s="50">
        <v>30</v>
      </c>
      <c r="F12" s="8"/>
      <c r="G12" s="50">
        <v>30</v>
      </c>
      <c r="H12" s="8"/>
      <c r="I12" s="50">
        <v>30</v>
      </c>
      <c r="J12" s="8"/>
      <c r="K12" s="50">
        <v>30</v>
      </c>
      <c r="L12" s="8"/>
      <c r="M12" s="50">
        <v>30</v>
      </c>
      <c r="N12" s="8"/>
    </row>
    <row r="13" spans="1:14" ht="12" customHeight="1">
      <c r="A13" s="37" t="s">
        <v>828</v>
      </c>
      <c r="B13" s="15"/>
      <c r="C13" s="20" t="s">
        <v>1561</v>
      </c>
      <c r="D13" s="6"/>
      <c r="E13" s="54">
        <v>5000</v>
      </c>
      <c r="F13" s="22"/>
      <c r="G13" s="54">
        <v>5000</v>
      </c>
      <c r="H13" s="22"/>
      <c r="I13" s="54">
        <v>5000</v>
      </c>
      <c r="J13" s="22"/>
      <c r="K13" s="54">
        <v>5000</v>
      </c>
      <c r="L13" s="22"/>
      <c r="M13" s="54">
        <v>5000</v>
      </c>
      <c r="N13" s="22"/>
    </row>
    <row r="14" spans="1:14" ht="11.25" customHeight="1">
      <c r="A14" s="336" t="s">
        <v>1662</v>
      </c>
      <c r="B14" s="336"/>
      <c r="C14" s="336"/>
      <c r="D14" s="11"/>
      <c r="E14" s="38"/>
      <c r="F14" s="13"/>
      <c r="G14" s="38"/>
      <c r="H14" s="13"/>
      <c r="I14" s="38"/>
      <c r="J14" s="13"/>
      <c r="K14" s="38"/>
      <c r="L14" s="13"/>
      <c r="M14" s="38"/>
      <c r="N14" s="13"/>
    </row>
    <row r="15" spans="1:14" ht="11.25" customHeight="1">
      <c r="A15" s="32" t="s">
        <v>1580</v>
      </c>
      <c r="B15" s="15"/>
      <c r="C15" s="20"/>
      <c r="D15" s="16"/>
      <c r="E15" s="39">
        <v>193600</v>
      </c>
      <c r="F15" s="19"/>
      <c r="G15" s="39">
        <v>253100</v>
      </c>
      <c r="H15" s="19"/>
      <c r="I15" s="39">
        <v>281500</v>
      </c>
      <c r="J15" s="19"/>
      <c r="K15" s="70">
        <v>313100</v>
      </c>
      <c r="L15" s="45" t="s">
        <v>303</v>
      </c>
      <c r="M15" s="70">
        <v>190400</v>
      </c>
      <c r="N15" s="19" t="s">
        <v>1688</v>
      </c>
    </row>
    <row r="16" spans="1:14" ht="12" customHeight="1">
      <c r="A16" s="37" t="s">
        <v>829</v>
      </c>
      <c r="B16" s="15"/>
      <c r="C16" s="20"/>
      <c r="D16" s="6"/>
      <c r="E16" s="50">
        <v>9000</v>
      </c>
      <c r="F16" s="8"/>
      <c r="G16" s="50">
        <v>8500</v>
      </c>
      <c r="H16" s="22"/>
      <c r="I16" s="50">
        <v>8500</v>
      </c>
      <c r="J16" s="8"/>
      <c r="K16" s="50">
        <v>8500</v>
      </c>
      <c r="L16" s="8"/>
      <c r="M16" s="50">
        <v>8500</v>
      </c>
      <c r="N16" s="8"/>
    </row>
    <row r="17" spans="1:14" ht="11.25" customHeight="1">
      <c r="A17" s="9" t="s">
        <v>1572</v>
      </c>
      <c r="B17" s="15"/>
      <c r="C17" s="20"/>
      <c r="D17" s="6"/>
      <c r="E17" s="50">
        <v>57000</v>
      </c>
      <c r="F17" s="22"/>
      <c r="G17" s="50">
        <v>8500</v>
      </c>
      <c r="H17" s="22"/>
      <c r="I17" s="50">
        <v>8500</v>
      </c>
      <c r="J17" s="22"/>
      <c r="K17" s="50">
        <v>8500</v>
      </c>
      <c r="L17" s="22"/>
      <c r="M17" s="50">
        <v>8500</v>
      </c>
      <c r="N17" s="22"/>
    </row>
    <row r="18" spans="1:14" ht="12" customHeight="1">
      <c r="A18" s="230" t="s">
        <v>792</v>
      </c>
      <c r="B18" s="15"/>
      <c r="C18" s="20"/>
      <c r="D18" s="6"/>
      <c r="E18" s="50">
        <v>44900</v>
      </c>
      <c r="F18" s="22"/>
      <c r="G18" s="50">
        <v>45000</v>
      </c>
      <c r="H18" s="22"/>
      <c r="I18" s="50">
        <v>35000</v>
      </c>
      <c r="J18" s="22"/>
      <c r="K18" s="50">
        <v>25000</v>
      </c>
      <c r="L18" s="8"/>
      <c r="M18" s="50">
        <v>25000</v>
      </c>
      <c r="N18" s="8"/>
    </row>
    <row r="19" spans="1:14" ht="11.25" customHeight="1">
      <c r="A19" s="32" t="s">
        <v>1671</v>
      </c>
      <c r="B19" s="15"/>
      <c r="C19" s="20"/>
      <c r="D19" s="6"/>
      <c r="E19" s="50">
        <v>59495</v>
      </c>
      <c r="F19" s="8"/>
      <c r="G19" s="50">
        <v>65992</v>
      </c>
      <c r="H19" s="8"/>
      <c r="I19" s="50">
        <v>52459</v>
      </c>
      <c r="J19" s="8"/>
      <c r="K19" s="50">
        <v>52000</v>
      </c>
      <c r="L19" s="8"/>
      <c r="M19" s="50">
        <v>52000</v>
      </c>
      <c r="N19" s="8"/>
    </row>
    <row r="20" spans="1:14" ht="11.25" customHeight="1">
      <c r="A20" s="336" t="s">
        <v>1672</v>
      </c>
      <c r="B20" s="336"/>
      <c r="C20" s="336"/>
      <c r="D20" s="11"/>
      <c r="E20" s="38"/>
      <c r="F20" s="13"/>
      <c r="G20" s="38"/>
      <c r="H20" s="13"/>
      <c r="I20" s="38"/>
      <c r="J20" s="13"/>
      <c r="K20" s="38"/>
      <c r="L20" s="13"/>
      <c r="M20" s="38"/>
      <c r="N20" s="13"/>
    </row>
    <row r="21" spans="1:14" ht="11.25" customHeight="1">
      <c r="A21" s="9" t="s">
        <v>1926</v>
      </c>
      <c r="B21" s="15"/>
      <c r="C21" s="20"/>
      <c r="D21" s="16"/>
      <c r="E21" s="39">
        <v>92900</v>
      </c>
      <c r="F21" s="19"/>
      <c r="G21" s="39">
        <v>98500</v>
      </c>
      <c r="H21" s="19"/>
      <c r="I21" s="39">
        <v>102400</v>
      </c>
      <c r="J21" s="18"/>
      <c r="K21" s="39">
        <v>81600</v>
      </c>
      <c r="L21" s="19" t="s">
        <v>1688</v>
      </c>
      <c r="M21" s="39">
        <v>96200</v>
      </c>
      <c r="N21" s="19"/>
    </row>
    <row r="22" spans="1:14" ht="11.25" customHeight="1">
      <c r="A22" s="9" t="s">
        <v>1755</v>
      </c>
      <c r="B22" s="15"/>
      <c r="C22" s="20" t="s">
        <v>1756</v>
      </c>
      <c r="D22" s="6"/>
      <c r="E22" s="50">
        <v>35600</v>
      </c>
      <c r="F22" s="22"/>
      <c r="G22" s="50">
        <v>29300</v>
      </c>
      <c r="H22" s="22"/>
      <c r="I22" s="50">
        <v>19900</v>
      </c>
      <c r="J22" s="8"/>
      <c r="K22" s="50">
        <v>19000</v>
      </c>
      <c r="L22" s="8"/>
      <c r="M22" s="50">
        <v>19000</v>
      </c>
      <c r="N22" s="8"/>
    </row>
    <row r="23" spans="1:14" ht="11.25" customHeight="1">
      <c r="A23" s="9" t="s">
        <v>227</v>
      </c>
      <c r="B23" s="15"/>
      <c r="C23" s="20"/>
      <c r="D23" s="11"/>
      <c r="E23" s="38">
        <v>18900</v>
      </c>
      <c r="F23" s="14"/>
      <c r="G23" s="38">
        <v>21600</v>
      </c>
      <c r="H23" s="13"/>
      <c r="I23" s="38">
        <v>22300</v>
      </c>
      <c r="J23" s="13"/>
      <c r="K23" s="38">
        <v>22500</v>
      </c>
      <c r="L23" s="13"/>
      <c r="M23" s="38">
        <v>22500</v>
      </c>
      <c r="N23" s="13"/>
    </row>
    <row r="24" spans="1:14" ht="12" customHeight="1">
      <c r="A24" s="334" t="s">
        <v>830</v>
      </c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</row>
    <row r="25" spans="1:14" ht="12" customHeight="1">
      <c r="A25" s="335" t="s">
        <v>1838</v>
      </c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</row>
    <row r="26" spans="1:14" ht="12" customHeight="1">
      <c r="A26" s="335" t="s">
        <v>831</v>
      </c>
      <c r="B26" s="335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</row>
    <row r="27" spans="1:14" ht="12" customHeight="1">
      <c r="A27" s="342" t="s">
        <v>1460</v>
      </c>
      <c r="B27" s="335"/>
      <c r="C27" s="335"/>
      <c r="D27" s="335"/>
      <c r="E27" s="335"/>
      <c r="F27" s="335"/>
      <c r="G27" s="335"/>
      <c r="H27" s="335"/>
      <c r="I27" s="335"/>
      <c r="J27" s="335"/>
      <c r="K27" s="335"/>
      <c r="L27" s="335"/>
      <c r="M27" s="335"/>
      <c r="N27" s="335"/>
    </row>
    <row r="28" spans="1:14" ht="12" customHeight="1">
      <c r="A28" s="335" t="s">
        <v>1845</v>
      </c>
      <c r="B28" s="335"/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</row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</sheetData>
  <sheetProtection/>
  <mergeCells count="14">
    <mergeCell ref="A1:N1"/>
    <mergeCell ref="A2:N2"/>
    <mergeCell ref="A3:N3"/>
    <mergeCell ref="A4:N4"/>
    <mergeCell ref="A5:N5"/>
    <mergeCell ref="A6:C6"/>
    <mergeCell ref="A27:N27"/>
    <mergeCell ref="A28:N28"/>
    <mergeCell ref="A7:C7"/>
    <mergeCell ref="A14:C14"/>
    <mergeCell ref="A20:C20"/>
    <mergeCell ref="A24:N24"/>
    <mergeCell ref="A25:N25"/>
    <mergeCell ref="A26:N26"/>
  </mergeCells>
  <printOptions/>
  <pageMargins left="0.5" right="0.5" top="0.5" bottom="0.75" header="0.5" footer="0.5"/>
  <pageSetup horizontalDpi="1200" verticalDpi="12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45">
      <selection activeCell="A66" sqref="A1:J66"/>
    </sheetView>
  </sheetViews>
  <sheetFormatPr defaultColWidth="9.140625" defaultRowHeight="12"/>
  <cols>
    <col min="1" max="1" width="3.140625" style="0" customWidth="1"/>
    <col min="2" max="2" width="25.8515625" style="0" customWidth="1"/>
    <col min="3" max="3" width="6.140625" style="0" customWidth="1"/>
    <col min="4" max="4" width="1.8515625" style="0" customWidth="1"/>
    <col min="5" max="5" width="45.421875" style="0" customWidth="1"/>
    <col min="6" max="6" width="1.8515625" style="0" customWidth="1"/>
    <col min="7" max="7" width="32.140625" style="0" customWidth="1"/>
    <col min="8" max="8" width="2.00390625" style="0" customWidth="1"/>
    <col min="10" max="10" width="2.00390625" style="0" customWidth="1"/>
  </cols>
  <sheetData>
    <row r="1" spans="1:10" ht="11.25" customHeight="1">
      <c r="A1" s="337" t="s">
        <v>1578</v>
      </c>
      <c r="B1" s="337"/>
      <c r="C1" s="337"/>
      <c r="D1" s="337"/>
      <c r="E1" s="337"/>
      <c r="F1" s="337"/>
      <c r="G1" s="337"/>
      <c r="H1" s="337"/>
      <c r="I1" s="337"/>
      <c r="J1" s="337"/>
    </row>
    <row r="2" spans="1:10" ht="11.25" customHeight="1">
      <c r="A2" s="337" t="s">
        <v>832</v>
      </c>
      <c r="B2" s="337"/>
      <c r="C2" s="337"/>
      <c r="D2" s="337"/>
      <c r="E2" s="337"/>
      <c r="F2" s="337"/>
      <c r="G2" s="337"/>
      <c r="H2" s="337"/>
      <c r="I2" s="337"/>
      <c r="J2" s="337"/>
    </row>
    <row r="3" spans="1:10" ht="11.25" customHeight="1">
      <c r="A3" s="337"/>
      <c r="B3" s="337"/>
      <c r="C3" s="337"/>
      <c r="D3" s="337"/>
      <c r="E3" s="337"/>
      <c r="F3" s="337"/>
      <c r="G3" s="337"/>
      <c r="H3" s="337"/>
      <c r="I3" s="337"/>
      <c r="J3" s="337"/>
    </row>
    <row r="4" spans="1:10" ht="11.25" customHeight="1">
      <c r="A4" s="93" t="s">
        <v>1521</v>
      </c>
      <c r="B4" s="93"/>
      <c r="C4" s="93"/>
      <c r="D4" s="93"/>
      <c r="E4" s="93"/>
      <c r="F4" s="93"/>
      <c r="G4" s="93"/>
      <c r="H4" s="93"/>
      <c r="I4" s="223"/>
      <c r="J4" s="93"/>
    </row>
    <row r="5" spans="1:10" ht="11.25" customHeight="1">
      <c r="A5" s="338"/>
      <c r="B5" s="338"/>
      <c r="C5" s="338"/>
      <c r="D5" s="338"/>
      <c r="E5" s="338"/>
      <c r="F5" s="338"/>
      <c r="G5" s="338"/>
      <c r="H5" s="338"/>
      <c r="I5" s="338"/>
      <c r="J5" s="338"/>
    </row>
    <row r="6" spans="1:10" ht="11.25" customHeight="1">
      <c r="A6" s="74"/>
      <c r="B6" s="74"/>
      <c r="C6" s="74"/>
      <c r="D6" s="74"/>
      <c r="E6" s="75" t="s">
        <v>2056</v>
      </c>
      <c r="F6" s="74"/>
      <c r="G6" s="75"/>
      <c r="H6" s="74"/>
      <c r="I6" s="77" t="s">
        <v>1929</v>
      </c>
      <c r="J6" s="74"/>
    </row>
    <row r="7" spans="1:10" ht="11.25" customHeight="1">
      <c r="A7" s="78" t="s">
        <v>1579</v>
      </c>
      <c r="B7" s="78"/>
      <c r="C7" s="78"/>
      <c r="D7" s="78"/>
      <c r="E7" s="73" t="s">
        <v>2057</v>
      </c>
      <c r="F7" s="79"/>
      <c r="G7" s="73" t="s">
        <v>1678</v>
      </c>
      <c r="H7" s="73"/>
      <c r="I7" s="126" t="s">
        <v>1855</v>
      </c>
      <c r="J7" s="79"/>
    </row>
    <row r="8" spans="1:10" ht="11.25" customHeight="1">
      <c r="A8" s="97" t="s">
        <v>1768</v>
      </c>
      <c r="B8" s="133"/>
      <c r="C8" s="133"/>
      <c r="D8" s="133"/>
      <c r="E8" s="97" t="s">
        <v>304</v>
      </c>
      <c r="F8" s="133"/>
      <c r="G8" s="97" t="s">
        <v>305</v>
      </c>
      <c r="H8" s="133"/>
      <c r="I8" s="98">
        <v>517000</v>
      </c>
      <c r="J8" s="231"/>
    </row>
    <row r="9" spans="1:10" ht="11.25" customHeight="1">
      <c r="A9" s="79"/>
      <c r="B9" s="130"/>
      <c r="C9" s="130"/>
      <c r="D9" s="130"/>
      <c r="E9" s="96" t="s">
        <v>306</v>
      </c>
      <c r="F9" s="130"/>
      <c r="G9" s="79"/>
      <c r="H9" s="130"/>
      <c r="I9" s="84"/>
      <c r="J9" s="232"/>
    </row>
    <row r="10" spans="1:10" ht="11.25" customHeight="1">
      <c r="A10" s="102" t="s">
        <v>307</v>
      </c>
      <c r="B10" s="131"/>
      <c r="C10" s="131"/>
      <c r="D10" s="131"/>
      <c r="E10" s="102" t="s">
        <v>308</v>
      </c>
      <c r="F10" s="131"/>
      <c r="G10" s="102" t="s">
        <v>309</v>
      </c>
      <c r="H10" s="131"/>
      <c r="I10" s="107">
        <v>700000</v>
      </c>
      <c r="J10" s="233"/>
    </row>
    <row r="11" spans="1:10" ht="11.25" customHeight="1">
      <c r="A11" s="102" t="s">
        <v>310</v>
      </c>
      <c r="B11" s="131"/>
      <c r="C11" s="131"/>
      <c r="D11" s="131"/>
      <c r="E11" s="102" t="s">
        <v>311</v>
      </c>
      <c r="F11" s="131"/>
      <c r="G11" s="102" t="s">
        <v>312</v>
      </c>
      <c r="H11" s="131"/>
      <c r="I11" s="107">
        <v>500</v>
      </c>
      <c r="J11" s="233"/>
    </row>
    <row r="12" spans="1:10" ht="11.25" customHeight="1">
      <c r="A12" s="102" t="s">
        <v>1774</v>
      </c>
      <c r="B12" s="131"/>
      <c r="C12" s="131"/>
      <c r="D12" s="131"/>
      <c r="E12" s="102" t="s">
        <v>313</v>
      </c>
      <c r="F12" s="131"/>
      <c r="G12" s="234" t="s">
        <v>1549</v>
      </c>
      <c r="H12" s="131"/>
      <c r="I12" s="104" t="s">
        <v>1549</v>
      </c>
      <c r="J12" s="233"/>
    </row>
    <row r="13" spans="1:10" ht="11.25" customHeight="1">
      <c r="A13" s="102" t="s">
        <v>314</v>
      </c>
      <c r="B13" s="131"/>
      <c r="C13" s="131"/>
      <c r="D13" s="131"/>
      <c r="E13" s="102" t="s">
        <v>311</v>
      </c>
      <c r="F13" s="131"/>
      <c r="G13" s="102" t="s">
        <v>312</v>
      </c>
      <c r="H13" s="131"/>
      <c r="I13" s="107">
        <v>500</v>
      </c>
      <c r="J13" s="233"/>
    </row>
    <row r="14" spans="1:10" ht="11.25" customHeight="1">
      <c r="A14" s="102" t="s">
        <v>1945</v>
      </c>
      <c r="B14" s="131"/>
      <c r="C14" s="131"/>
      <c r="D14" s="131"/>
      <c r="E14" s="102" t="s">
        <v>315</v>
      </c>
      <c r="F14" s="131"/>
      <c r="G14" s="102" t="s">
        <v>316</v>
      </c>
      <c r="H14" s="131"/>
      <c r="I14" s="107">
        <v>25</v>
      </c>
      <c r="J14" s="233"/>
    </row>
    <row r="15" spans="1:10" ht="11.25" customHeight="1">
      <c r="A15" s="74" t="s">
        <v>317</v>
      </c>
      <c r="B15" s="146"/>
      <c r="C15" s="146"/>
      <c r="D15" s="146"/>
      <c r="E15" s="74" t="s">
        <v>318</v>
      </c>
      <c r="F15" s="146"/>
      <c r="G15" s="74" t="s">
        <v>319</v>
      </c>
      <c r="H15" s="146"/>
      <c r="I15" s="89">
        <v>650000</v>
      </c>
      <c r="J15" s="235"/>
    </row>
    <row r="16" spans="1:10" ht="11.25" customHeight="1">
      <c r="A16" s="81" t="s">
        <v>320</v>
      </c>
      <c r="B16" s="146"/>
      <c r="C16" s="146"/>
      <c r="D16" s="146"/>
      <c r="E16" s="81"/>
      <c r="F16" s="146"/>
      <c r="G16" s="90"/>
      <c r="H16" s="146"/>
      <c r="I16" s="82"/>
      <c r="J16" s="236"/>
    </row>
    <row r="17" spans="1:10" ht="11.25" customHeight="1">
      <c r="A17" s="142" t="s">
        <v>321</v>
      </c>
      <c r="B17" s="139"/>
      <c r="C17" s="139"/>
      <c r="D17" s="139"/>
      <c r="E17" s="142" t="s">
        <v>322</v>
      </c>
      <c r="F17" s="139"/>
      <c r="G17" s="142" t="s">
        <v>323</v>
      </c>
      <c r="H17" s="139"/>
      <c r="I17" s="143" t="s">
        <v>1549</v>
      </c>
      <c r="J17" s="237"/>
    </row>
    <row r="18" spans="1:10" ht="11.25" customHeight="1">
      <c r="A18" s="142" t="s">
        <v>1953</v>
      </c>
      <c r="B18" s="139"/>
      <c r="C18" s="139"/>
      <c r="D18" s="139"/>
      <c r="E18" s="142" t="s">
        <v>324</v>
      </c>
      <c r="F18" s="139"/>
      <c r="G18" s="142" t="s">
        <v>325</v>
      </c>
      <c r="H18" s="139"/>
      <c r="I18" s="153">
        <v>50000</v>
      </c>
      <c r="J18" s="237"/>
    </row>
    <row r="19" spans="1:10" ht="11.25" customHeight="1">
      <c r="A19" s="142" t="s">
        <v>1945</v>
      </c>
      <c r="B19" s="139"/>
      <c r="C19" s="139"/>
      <c r="D19" s="139"/>
      <c r="E19" s="142" t="s">
        <v>311</v>
      </c>
      <c r="F19" s="139"/>
      <c r="G19" s="142" t="s">
        <v>312</v>
      </c>
      <c r="H19" s="139"/>
      <c r="I19" s="153">
        <v>300000</v>
      </c>
      <c r="J19" s="237"/>
    </row>
    <row r="20" spans="1:10" ht="11.25" customHeight="1">
      <c r="A20" s="142" t="s">
        <v>1945</v>
      </c>
      <c r="B20" s="139"/>
      <c r="C20" s="139"/>
      <c r="D20" s="139"/>
      <c r="E20" s="142" t="s">
        <v>326</v>
      </c>
      <c r="F20" s="139"/>
      <c r="G20" s="142" t="s">
        <v>327</v>
      </c>
      <c r="H20" s="139"/>
      <c r="I20" s="143" t="s">
        <v>1549</v>
      </c>
      <c r="J20" s="237"/>
    </row>
    <row r="21" spans="1:10" ht="11.25" customHeight="1">
      <c r="A21" s="142" t="s">
        <v>328</v>
      </c>
      <c r="B21" s="139"/>
      <c r="C21" s="139"/>
      <c r="D21" s="139"/>
      <c r="E21" s="142" t="s">
        <v>315</v>
      </c>
      <c r="F21" s="139"/>
      <c r="G21" s="142" t="s">
        <v>316</v>
      </c>
      <c r="H21" s="139"/>
      <c r="I21" s="153">
        <v>2500</v>
      </c>
      <c r="J21" s="237"/>
    </row>
    <row r="22" spans="1:10" ht="11.25" customHeight="1">
      <c r="A22" s="142" t="s">
        <v>1805</v>
      </c>
      <c r="B22" s="139"/>
      <c r="C22" s="139"/>
      <c r="D22" s="139"/>
      <c r="E22" s="142" t="s">
        <v>329</v>
      </c>
      <c r="F22" s="139"/>
      <c r="G22" s="142" t="s">
        <v>330</v>
      </c>
      <c r="H22" s="139"/>
      <c r="I22" s="143" t="s">
        <v>1549</v>
      </c>
      <c r="J22" s="237"/>
    </row>
    <row r="23" spans="1:10" ht="11.25" customHeight="1">
      <c r="A23" s="142" t="s">
        <v>249</v>
      </c>
      <c r="B23" s="139"/>
      <c r="C23" s="139"/>
      <c r="D23" s="139"/>
      <c r="E23" s="142" t="s">
        <v>331</v>
      </c>
      <c r="F23" s="139"/>
      <c r="G23" s="142" t="s">
        <v>332</v>
      </c>
      <c r="H23" s="139"/>
      <c r="I23" s="153">
        <v>60000</v>
      </c>
      <c r="J23" s="238" t="s">
        <v>1688</v>
      </c>
    </row>
    <row r="24" spans="1:10" ht="11.25" customHeight="1">
      <c r="A24" s="74" t="s">
        <v>333</v>
      </c>
      <c r="B24" s="139"/>
      <c r="C24" s="94" t="s">
        <v>1561</v>
      </c>
      <c r="D24" s="139"/>
      <c r="E24" s="142" t="s">
        <v>334</v>
      </c>
      <c r="F24" s="139"/>
      <c r="G24" s="142" t="s">
        <v>335</v>
      </c>
      <c r="H24" s="139"/>
      <c r="I24" s="153">
        <v>200</v>
      </c>
      <c r="J24" s="237"/>
    </row>
    <row r="25" spans="1:10" ht="11.25" customHeight="1">
      <c r="A25" s="149" t="s">
        <v>1945</v>
      </c>
      <c r="B25" s="148"/>
      <c r="C25" s="150" t="s">
        <v>1535</v>
      </c>
      <c r="D25" s="148"/>
      <c r="E25" s="149" t="s">
        <v>336</v>
      </c>
      <c r="F25" s="148"/>
      <c r="G25" s="149" t="s">
        <v>337</v>
      </c>
      <c r="H25" s="148"/>
      <c r="I25" s="192">
        <v>2000</v>
      </c>
      <c r="J25" s="239"/>
    </row>
    <row r="26" spans="1:10" ht="11.25" customHeight="1">
      <c r="A26" s="86"/>
      <c r="B26" s="144"/>
      <c r="C26" s="152"/>
      <c r="D26" s="144"/>
      <c r="E26" s="86"/>
      <c r="F26" s="144"/>
      <c r="G26" s="83" t="s">
        <v>338</v>
      </c>
      <c r="H26" s="144"/>
      <c r="I26" s="113"/>
      <c r="J26" s="240"/>
    </row>
    <row r="27" spans="1:10" ht="11.25" customHeight="1">
      <c r="A27" s="149" t="s">
        <v>1945</v>
      </c>
      <c r="B27" s="148"/>
      <c r="C27" s="150" t="s">
        <v>1535</v>
      </c>
      <c r="D27" s="146"/>
      <c r="E27" s="74" t="s">
        <v>339</v>
      </c>
      <c r="F27" s="146"/>
      <c r="G27" s="74" t="s">
        <v>340</v>
      </c>
      <c r="H27" s="146"/>
      <c r="I27" s="89">
        <v>5000</v>
      </c>
      <c r="J27" s="235" t="s">
        <v>1688</v>
      </c>
    </row>
    <row r="28" spans="1:10" ht="11.25" customHeight="1">
      <c r="A28" s="74"/>
      <c r="B28" s="146"/>
      <c r="C28" s="94"/>
      <c r="D28" s="146"/>
      <c r="E28" s="81" t="s">
        <v>341</v>
      </c>
      <c r="F28" s="146"/>
      <c r="G28" s="95" t="s">
        <v>342</v>
      </c>
      <c r="H28" s="146"/>
      <c r="I28" s="89"/>
      <c r="J28" s="235"/>
    </row>
    <row r="29" spans="1:10" ht="11.25" customHeight="1">
      <c r="A29" s="81"/>
      <c r="B29" s="146"/>
      <c r="C29" s="110"/>
      <c r="D29" s="146"/>
      <c r="E29" s="81"/>
      <c r="F29" s="146"/>
      <c r="G29" s="95" t="s">
        <v>343</v>
      </c>
      <c r="H29" s="146"/>
      <c r="I29" s="82"/>
      <c r="J29" s="236"/>
    </row>
    <row r="30" spans="1:10" ht="11.25" customHeight="1">
      <c r="A30" s="149" t="s">
        <v>1945</v>
      </c>
      <c r="B30" s="148"/>
      <c r="C30" s="150" t="s">
        <v>1535</v>
      </c>
      <c r="D30" s="148"/>
      <c r="E30" s="149" t="s">
        <v>344</v>
      </c>
      <c r="F30" s="148"/>
      <c r="G30" s="149" t="s">
        <v>345</v>
      </c>
      <c r="H30" s="148"/>
      <c r="I30" s="192">
        <v>2500</v>
      </c>
      <c r="J30" s="241" t="s">
        <v>1688</v>
      </c>
    </row>
    <row r="31" spans="1:10" ht="11.25" customHeight="1">
      <c r="A31" s="86"/>
      <c r="B31" s="144"/>
      <c r="C31" s="152"/>
      <c r="D31" s="144"/>
      <c r="E31" s="86"/>
      <c r="F31" s="144"/>
      <c r="G31" s="83" t="s">
        <v>338</v>
      </c>
      <c r="H31" s="144"/>
      <c r="I31" s="113"/>
      <c r="J31" s="242"/>
    </row>
    <row r="32" spans="1:10" ht="11.25" customHeight="1">
      <c r="A32" s="149" t="s">
        <v>346</v>
      </c>
      <c r="B32" s="148"/>
      <c r="C32" s="150" t="s">
        <v>1535</v>
      </c>
      <c r="D32" s="148"/>
      <c r="E32" s="74" t="s">
        <v>347</v>
      </c>
      <c r="F32" s="146"/>
      <c r="G32" s="74" t="s">
        <v>348</v>
      </c>
      <c r="H32" s="146"/>
      <c r="I32" s="109">
        <v>165000</v>
      </c>
      <c r="J32" s="235" t="s">
        <v>1688</v>
      </c>
    </row>
    <row r="33" spans="1:10" ht="11.25" customHeight="1">
      <c r="A33" s="86"/>
      <c r="B33" s="144"/>
      <c r="C33" s="152"/>
      <c r="D33" s="144"/>
      <c r="E33" s="81"/>
      <c r="F33" s="146"/>
      <c r="G33" s="95" t="s">
        <v>349</v>
      </c>
      <c r="H33" s="146"/>
      <c r="I33" s="111"/>
      <c r="J33" s="236"/>
    </row>
    <row r="34" spans="1:10" ht="11.25" customHeight="1">
      <c r="A34" s="142" t="s">
        <v>1945</v>
      </c>
      <c r="B34" s="139"/>
      <c r="C34" s="140" t="s">
        <v>1535</v>
      </c>
      <c r="D34" s="139"/>
      <c r="E34" s="142" t="s">
        <v>350</v>
      </c>
      <c r="F34" s="139"/>
      <c r="G34" s="142" t="s">
        <v>351</v>
      </c>
      <c r="H34" s="139"/>
      <c r="I34" s="143" t="s">
        <v>1549</v>
      </c>
      <c r="J34" s="237"/>
    </row>
    <row r="35" spans="1:10" ht="11.25" customHeight="1">
      <c r="A35" s="142" t="s">
        <v>352</v>
      </c>
      <c r="B35" s="139"/>
      <c r="C35" s="140"/>
      <c r="D35" s="139"/>
      <c r="E35" s="86" t="s">
        <v>318</v>
      </c>
      <c r="F35" s="144"/>
      <c r="G35" s="243" t="s">
        <v>1549</v>
      </c>
      <c r="H35" s="144"/>
      <c r="I35" s="88" t="s">
        <v>1549</v>
      </c>
      <c r="J35" s="232"/>
    </row>
    <row r="36" spans="1:10" ht="11.25" customHeight="1">
      <c r="A36" s="149" t="s">
        <v>1945</v>
      </c>
      <c r="B36" s="148"/>
      <c r="C36" s="150"/>
      <c r="D36" s="148"/>
      <c r="E36" s="149" t="s">
        <v>353</v>
      </c>
      <c r="F36" s="148"/>
      <c r="G36" s="149" t="s">
        <v>354</v>
      </c>
      <c r="H36" s="148"/>
      <c r="I36" s="202" t="s">
        <v>1549</v>
      </c>
      <c r="J36" s="231"/>
    </row>
    <row r="37" spans="1:10" ht="11.25" customHeight="1">
      <c r="A37" s="86"/>
      <c r="B37" s="144"/>
      <c r="C37" s="152"/>
      <c r="D37" s="144"/>
      <c r="E37" s="83" t="s">
        <v>355</v>
      </c>
      <c r="F37" s="144"/>
      <c r="G37" s="83" t="s">
        <v>356</v>
      </c>
      <c r="H37" s="144"/>
      <c r="I37" s="88"/>
      <c r="J37" s="240"/>
    </row>
    <row r="38" spans="1:10" ht="11.25" customHeight="1">
      <c r="A38" s="81" t="s">
        <v>1945</v>
      </c>
      <c r="B38" s="129"/>
      <c r="C38" s="110"/>
      <c r="D38" s="129"/>
      <c r="E38" s="81" t="s">
        <v>357</v>
      </c>
      <c r="F38" s="129"/>
      <c r="G38" s="81" t="s">
        <v>358</v>
      </c>
      <c r="H38" s="129"/>
      <c r="I38" s="111" t="s">
        <v>1549</v>
      </c>
      <c r="J38" s="236"/>
    </row>
    <row r="39" spans="1:10" ht="11.25" customHeight="1">
      <c r="A39" s="86"/>
      <c r="B39" s="144"/>
      <c r="C39" s="152"/>
      <c r="D39" s="144"/>
      <c r="E39" s="86"/>
      <c r="F39" s="144"/>
      <c r="G39" s="83" t="s">
        <v>359</v>
      </c>
      <c r="H39" s="144"/>
      <c r="I39" s="88"/>
      <c r="J39" s="240"/>
    </row>
    <row r="40" spans="1:10" ht="11.25" customHeight="1">
      <c r="A40" s="81" t="s">
        <v>1945</v>
      </c>
      <c r="B40" s="139"/>
      <c r="C40" s="140"/>
      <c r="D40" s="139"/>
      <c r="E40" s="142" t="s">
        <v>360</v>
      </c>
      <c r="F40" s="139"/>
      <c r="G40" s="142" t="s">
        <v>361</v>
      </c>
      <c r="H40" s="139"/>
      <c r="I40" s="143" t="s">
        <v>1549</v>
      </c>
      <c r="J40" s="233"/>
    </row>
    <row r="41" spans="1:10" ht="11.25" customHeight="1">
      <c r="A41" s="142" t="s">
        <v>1945</v>
      </c>
      <c r="B41" s="139"/>
      <c r="C41" s="140"/>
      <c r="D41" s="139"/>
      <c r="E41" s="142" t="s">
        <v>362</v>
      </c>
      <c r="F41" s="139"/>
      <c r="G41" s="244" t="s">
        <v>1549</v>
      </c>
      <c r="H41" s="139"/>
      <c r="I41" s="143" t="s">
        <v>1549</v>
      </c>
      <c r="J41" s="233"/>
    </row>
    <row r="42" spans="1:10" ht="11.25" customHeight="1">
      <c r="A42" s="142" t="s">
        <v>1574</v>
      </c>
      <c r="B42" s="139"/>
      <c r="C42" s="142"/>
      <c r="D42" s="139"/>
      <c r="E42" s="142" t="s">
        <v>363</v>
      </c>
      <c r="F42" s="139"/>
      <c r="G42" s="142" t="s">
        <v>364</v>
      </c>
      <c r="H42" s="139"/>
      <c r="I42" s="143" t="s">
        <v>1549</v>
      </c>
      <c r="J42" s="233"/>
    </row>
    <row r="43" spans="1:10" ht="11.25" customHeight="1">
      <c r="A43" s="142" t="s">
        <v>365</v>
      </c>
      <c r="B43" s="139"/>
      <c r="C43" s="142"/>
      <c r="D43" s="139"/>
      <c r="E43" s="142" t="s">
        <v>357</v>
      </c>
      <c r="F43" s="139"/>
      <c r="G43" s="142" t="s">
        <v>366</v>
      </c>
      <c r="H43" s="139"/>
      <c r="I43" s="143" t="s">
        <v>1549</v>
      </c>
      <c r="J43" s="233"/>
    </row>
    <row r="44" spans="1:10" ht="11.25" customHeight="1">
      <c r="A44" s="142" t="s">
        <v>367</v>
      </c>
      <c r="B44" s="139"/>
      <c r="C44" s="142"/>
      <c r="D44" s="139"/>
      <c r="E44" s="142" t="s">
        <v>368</v>
      </c>
      <c r="F44" s="139"/>
      <c r="G44" s="142" t="s">
        <v>369</v>
      </c>
      <c r="H44" s="139"/>
      <c r="I44" s="143" t="s">
        <v>1549</v>
      </c>
      <c r="J44" s="233"/>
    </row>
    <row r="45" spans="1:10" ht="11.25" customHeight="1">
      <c r="A45" s="142" t="s">
        <v>1945</v>
      </c>
      <c r="B45" s="139"/>
      <c r="C45" s="142"/>
      <c r="D45" s="139"/>
      <c r="E45" s="142" t="s">
        <v>370</v>
      </c>
      <c r="F45" s="139"/>
      <c r="G45" s="142" t="s">
        <v>371</v>
      </c>
      <c r="H45" s="139"/>
      <c r="I45" s="143" t="s">
        <v>1549</v>
      </c>
      <c r="J45" s="233"/>
    </row>
    <row r="46" spans="1:10" ht="11.25" customHeight="1">
      <c r="A46" s="142" t="s">
        <v>1945</v>
      </c>
      <c r="B46" s="139"/>
      <c r="C46" s="142"/>
      <c r="D46" s="139"/>
      <c r="E46" s="142" t="s">
        <v>372</v>
      </c>
      <c r="F46" s="139"/>
      <c r="G46" s="142" t="s">
        <v>373</v>
      </c>
      <c r="H46" s="139"/>
      <c r="I46" s="143" t="s">
        <v>1549</v>
      </c>
      <c r="J46" s="233"/>
    </row>
    <row r="47" spans="1:10" ht="11.25" customHeight="1">
      <c r="A47" s="142" t="s">
        <v>374</v>
      </c>
      <c r="B47" s="139"/>
      <c r="C47" s="142"/>
      <c r="D47" s="139"/>
      <c r="E47" s="142" t="s">
        <v>308</v>
      </c>
      <c r="F47" s="139"/>
      <c r="G47" s="142" t="s">
        <v>309</v>
      </c>
      <c r="H47" s="139"/>
      <c r="I47" s="153">
        <v>150</v>
      </c>
      <c r="J47" s="233"/>
    </row>
    <row r="48" spans="1:10" ht="11.25" customHeight="1">
      <c r="A48" s="142" t="s">
        <v>375</v>
      </c>
      <c r="B48" s="139"/>
      <c r="C48" s="142"/>
      <c r="D48" s="146"/>
      <c r="E48" s="81"/>
      <c r="F48" s="146"/>
      <c r="G48" s="81"/>
      <c r="H48" s="146"/>
      <c r="I48" s="82"/>
      <c r="J48" s="236"/>
    </row>
    <row r="49" spans="1:10" ht="11.25" customHeight="1">
      <c r="A49" s="90" t="s">
        <v>1755</v>
      </c>
      <c r="B49" s="146"/>
      <c r="C49" s="94" t="s">
        <v>1756</v>
      </c>
      <c r="D49" s="146"/>
      <c r="E49" s="74" t="s">
        <v>376</v>
      </c>
      <c r="F49" s="146"/>
      <c r="G49" s="74" t="s">
        <v>377</v>
      </c>
      <c r="H49" s="146"/>
      <c r="I49" s="109">
        <v>200000</v>
      </c>
      <c r="J49" s="235" t="s">
        <v>1688</v>
      </c>
    </row>
    <row r="50" spans="1:10" ht="11.25" customHeight="1">
      <c r="A50" s="74"/>
      <c r="B50" s="146"/>
      <c r="C50" s="81"/>
      <c r="D50" s="146"/>
      <c r="E50" s="74" t="s">
        <v>378</v>
      </c>
      <c r="F50" s="146"/>
      <c r="G50" s="74"/>
      <c r="H50" s="146"/>
      <c r="I50" s="89"/>
      <c r="J50" s="245"/>
    </row>
    <row r="51" spans="1:10" ht="11.25" customHeight="1">
      <c r="A51" s="86"/>
      <c r="B51" s="144"/>
      <c r="C51" s="86"/>
      <c r="D51" s="144"/>
      <c r="E51" s="86" t="s">
        <v>379</v>
      </c>
      <c r="F51" s="144"/>
      <c r="G51" s="86"/>
      <c r="H51" s="144"/>
      <c r="I51" s="113"/>
      <c r="J51" s="232"/>
    </row>
    <row r="52" spans="1:10" ht="11.25" customHeight="1">
      <c r="A52" s="90" t="s">
        <v>277</v>
      </c>
      <c r="B52" s="146"/>
      <c r="C52" s="81"/>
      <c r="D52" s="146"/>
      <c r="E52" s="74" t="s">
        <v>380</v>
      </c>
      <c r="F52" s="146"/>
      <c r="G52" s="74" t="s">
        <v>381</v>
      </c>
      <c r="H52" s="146"/>
      <c r="I52" s="109">
        <v>200000</v>
      </c>
      <c r="J52" s="235" t="s">
        <v>1688</v>
      </c>
    </row>
    <row r="53" spans="1:10" ht="11.25" customHeight="1">
      <c r="A53" s="81"/>
      <c r="B53" s="146"/>
      <c r="C53" s="81"/>
      <c r="D53" s="146"/>
      <c r="E53" s="81" t="s">
        <v>382</v>
      </c>
      <c r="F53" s="146"/>
      <c r="G53" s="81"/>
      <c r="H53" s="146"/>
      <c r="I53" s="111"/>
      <c r="J53" s="236"/>
    </row>
    <row r="54" spans="1:10" ht="11.25" customHeight="1">
      <c r="A54" s="142" t="s">
        <v>1671</v>
      </c>
      <c r="B54" s="139"/>
      <c r="C54" s="140"/>
      <c r="D54" s="139"/>
      <c r="E54" s="142" t="s">
        <v>383</v>
      </c>
      <c r="F54" s="139"/>
      <c r="G54" s="142" t="s">
        <v>384</v>
      </c>
      <c r="H54" s="139"/>
      <c r="I54" s="104" t="s">
        <v>1549</v>
      </c>
      <c r="J54" s="233"/>
    </row>
    <row r="55" spans="1:10" ht="11.25" customHeight="1">
      <c r="A55" s="142" t="s">
        <v>1945</v>
      </c>
      <c r="B55" s="139"/>
      <c r="C55" s="139"/>
      <c r="D55" s="139"/>
      <c r="E55" s="142" t="s">
        <v>385</v>
      </c>
      <c r="F55" s="139"/>
      <c r="G55" s="244" t="s">
        <v>1549</v>
      </c>
      <c r="H55" s="139"/>
      <c r="I55" s="104" t="s">
        <v>1549</v>
      </c>
      <c r="J55" s="233"/>
    </row>
    <row r="56" spans="1:10" ht="11.25" customHeight="1">
      <c r="A56" s="142" t="s">
        <v>1945</v>
      </c>
      <c r="B56" s="139"/>
      <c r="C56" s="139"/>
      <c r="D56" s="139"/>
      <c r="E56" s="142" t="s">
        <v>386</v>
      </c>
      <c r="F56" s="139"/>
      <c r="G56" s="142" t="s">
        <v>387</v>
      </c>
      <c r="H56" s="139"/>
      <c r="I56" s="104" t="s">
        <v>1549</v>
      </c>
      <c r="J56" s="233"/>
    </row>
    <row r="57" spans="1:10" ht="11.25" customHeight="1">
      <c r="A57" s="142" t="s">
        <v>1945</v>
      </c>
      <c r="B57" s="139"/>
      <c r="C57" s="139"/>
      <c r="D57" s="139"/>
      <c r="E57" s="142" t="s">
        <v>329</v>
      </c>
      <c r="F57" s="139"/>
      <c r="G57" s="102" t="s">
        <v>388</v>
      </c>
      <c r="H57" s="139"/>
      <c r="I57" s="104" t="s">
        <v>1549</v>
      </c>
      <c r="J57" s="233"/>
    </row>
    <row r="58" spans="1:10" ht="11.25" customHeight="1">
      <c r="A58" s="142" t="s">
        <v>215</v>
      </c>
      <c r="B58" s="139"/>
      <c r="C58" s="94" t="s">
        <v>1561</v>
      </c>
      <c r="D58" s="139"/>
      <c r="E58" s="142" t="s">
        <v>318</v>
      </c>
      <c r="F58" s="139"/>
      <c r="G58" s="142" t="s">
        <v>389</v>
      </c>
      <c r="H58" s="139"/>
      <c r="I58" s="104">
        <v>15000</v>
      </c>
      <c r="J58" s="233"/>
    </row>
    <row r="59" spans="1:10" ht="11.25" customHeight="1">
      <c r="A59" s="142" t="s">
        <v>390</v>
      </c>
      <c r="B59" s="139"/>
      <c r="C59" s="139"/>
      <c r="D59" s="139"/>
      <c r="E59" s="142" t="s">
        <v>391</v>
      </c>
      <c r="F59" s="139"/>
      <c r="G59" s="142" t="s">
        <v>392</v>
      </c>
      <c r="H59" s="139"/>
      <c r="I59" s="104">
        <v>180000</v>
      </c>
      <c r="J59" s="233"/>
    </row>
    <row r="60" spans="1:10" ht="11.25" customHeight="1">
      <c r="A60" s="142" t="s">
        <v>393</v>
      </c>
      <c r="B60" s="139"/>
      <c r="C60" s="139"/>
      <c r="D60" s="139"/>
      <c r="E60" s="142" t="s">
        <v>394</v>
      </c>
      <c r="F60" s="139"/>
      <c r="G60" s="246" t="s">
        <v>1549</v>
      </c>
      <c r="H60" s="139"/>
      <c r="I60" s="104" t="s">
        <v>1549</v>
      </c>
      <c r="J60" s="233"/>
    </row>
    <row r="61" spans="1:10" ht="11.25" customHeight="1">
      <c r="A61" s="149" t="s">
        <v>395</v>
      </c>
      <c r="B61" s="148"/>
      <c r="C61" s="148"/>
      <c r="D61" s="148"/>
      <c r="E61" s="149" t="s">
        <v>396</v>
      </c>
      <c r="F61" s="148"/>
      <c r="G61" s="149" t="s">
        <v>397</v>
      </c>
      <c r="H61" s="148"/>
      <c r="I61" s="115">
        <v>150000</v>
      </c>
      <c r="J61" s="231"/>
    </row>
    <row r="62" spans="1:10" ht="12" customHeight="1">
      <c r="A62" s="345" t="s">
        <v>779</v>
      </c>
      <c r="B62" s="345"/>
      <c r="C62" s="345"/>
      <c r="D62" s="345"/>
      <c r="E62" s="345"/>
      <c r="F62" s="345"/>
      <c r="G62" s="345"/>
      <c r="H62" s="345"/>
      <c r="I62" s="345"/>
      <c r="J62" s="345"/>
    </row>
    <row r="63" spans="1:10" ht="12" customHeight="1">
      <c r="A63" s="339" t="s">
        <v>1838</v>
      </c>
      <c r="B63" s="339"/>
      <c r="C63" s="339"/>
      <c r="D63" s="339"/>
      <c r="E63" s="339"/>
      <c r="F63" s="339"/>
      <c r="G63" s="339"/>
      <c r="H63" s="339"/>
      <c r="I63" s="339"/>
      <c r="J63" s="339"/>
    </row>
    <row r="64" spans="1:10" ht="12" customHeight="1">
      <c r="A64" s="339" t="s">
        <v>1862</v>
      </c>
      <c r="B64" s="339"/>
      <c r="C64" s="339"/>
      <c r="D64" s="339"/>
      <c r="E64" s="339"/>
      <c r="F64" s="339"/>
      <c r="G64" s="339"/>
      <c r="H64" s="339"/>
      <c r="I64" s="339"/>
      <c r="J64" s="339"/>
    </row>
    <row r="65" spans="1:10" ht="12" customHeight="1">
      <c r="A65" s="340" t="s">
        <v>1746</v>
      </c>
      <c r="B65" s="340"/>
      <c r="C65" s="340"/>
      <c r="D65" s="340"/>
      <c r="E65" s="340"/>
      <c r="F65" s="340"/>
      <c r="G65" s="340"/>
      <c r="H65" s="340"/>
      <c r="I65" s="340"/>
      <c r="J65" s="340"/>
    </row>
    <row r="66" spans="1:10" ht="12" customHeight="1">
      <c r="A66" s="339" t="s">
        <v>1863</v>
      </c>
      <c r="B66" s="339"/>
      <c r="C66" s="339"/>
      <c r="D66" s="339"/>
      <c r="E66" s="339"/>
      <c r="F66" s="339"/>
      <c r="G66" s="339"/>
      <c r="H66" s="339"/>
      <c r="I66" s="339"/>
      <c r="J66" s="339"/>
    </row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</sheetData>
  <sheetProtection/>
  <mergeCells count="9">
    <mergeCell ref="A64:J64"/>
    <mergeCell ref="A65:J65"/>
    <mergeCell ref="A66:J66"/>
    <mergeCell ref="A1:J1"/>
    <mergeCell ref="A2:J2"/>
    <mergeCell ref="A3:J3"/>
    <mergeCell ref="A5:J5"/>
    <mergeCell ref="A62:J62"/>
    <mergeCell ref="A63:J63"/>
  </mergeCells>
  <printOptions/>
  <pageMargins left="0.5" right="0.5" top="0.5" bottom="0.75" header="0.5" footer="0.5"/>
  <pageSetup horizontalDpi="1200" verticalDpi="12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30" sqref="A1:N30"/>
    </sheetView>
  </sheetViews>
  <sheetFormatPr defaultColWidth="9.140625" defaultRowHeight="12"/>
  <cols>
    <col min="1" max="1" width="22.00390625" style="0" customWidth="1"/>
    <col min="2" max="2" width="20.421875" style="0" customWidth="1"/>
    <col min="3" max="3" width="8.00390625" style="0" customWidth="1"/>
    <col min="4" max="4" width="1.8515625" style="0" customWidth="1"/>
    <col min="5" max="5" width="12.8515625" style="0" customWidth="1"/>
    <col min="6" max="6" width="2.00390625" style="0" customWidth="1"/>
    <col min="7" max="7" width="12.8515625" style="0" customWidth="1"/>
    <col min="8" max="8" width="2.00390625" style="0" customWidth="1"/>
    <col min="9" max="9" width="12.8515625" style="0" customWidth="1"/>
    <col min="10" max="10" width="2.00390625" style="0" customWidth="1"/>
    <col min="11" max="11" width="12.8515625" style="0" customWidth="1"/>
    <col min="12" max="12" width="2.00390625" style="0" customWidth="1"/>
    <col min="13" max="13" width="12.8515625" style="0" customWidth="1"/>
    <col min="14" max="14" width="2.00390625" style="0" customWidth="1"/>
  </cols>
  <sheetData>
    <row r="1" spans="1:14" ht="11.25" customHeight="1">
      <c r="A1" s="331" t="s">
        <v>408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</row>
    <row r="2" spans="1:14" ht="11.25" customHeight="1">
      <c r="A2" s="331" t="s">
        <v>833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</row>
    <row r="3" spans="1:14" ht="11.25" customHeight="1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</row>
    <row r="4" spans="1:14" ht="11.25" customHeight="1">
      <c r="A4" s="331" t="s">
        <v>1521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</row>
    <row r="5" spans="1:14" ht="11.25" customHeight="1">
      <c r="A5" s="332"/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</row>
    <row r="6" spans="1:14" ht="11.25" customHeight="1">
      <c r="A6" s="336" t="s">
        <v>1579</v>
      </c>
      <c r="B6" s="336"/>
      <c r="C6" s="336"/>
      <c r="D6" s="6"/>
      <c r="E6" s="7" t="s">
        <v>1522</v>
      </c>
      <c r="F6" s="8"/>
      <c r="G6" s="7" t="s">
        <v>1523</v>
      </c>
      <c r="H6" s="8"/>
      <c r="I6" s="7" t="s">
        <v>1524</v>
      </c>
      <c r="J6" s="8"/>
      <c r="K6" s="7" t="s">
        <v>1525</v>
      </c>
      <c r="L6" s="8"/>
      <c r="M6" s="7" t="s">
        <v>1526</v>
      </c>
      <c r="N6" s="8"/>
    </row>
    <row r="7" spans="1:14" ht="11.25" customHeight="1">
      <c r="A7" s="336" t="s">
        <v>1662</v>
      </c>
      <c r="B7" s="336"/>
      <c r="C7" s="336"/>
      <c r="D7" s="11"/>
      <c r="E7" s="38"/>
      <c r="F7" s="13"/>
      <c r="G7" s="38"/>
      <c r="H7" s="13"/>
      <c r="I7" s="38"/>
      <c r="J7" s="13"/>
      <c r="K7" s="38"/>
      <c r="L7" s="13"/>
      <c r="M7" s="38"/>
      <c r="N7" s="13"/>
    </row>
    <row r="8" spans="1:14" ht="12" customHeight="1">
      <c r="A8" s="37" t="s">
        <v>834</v>
      </c>
      <c r="B8" s="15"/>
      <c r="C8" s="20"/>
      <c r="D8" s="16"/>
      <c r="E8" s="39">
        <v>50000</v>
      </c>
      <c r="F8" s="19" t="s">
        <v>1539</v>
      </c>
      <c r="G8" s="39">
        <v>50000</v>
      </c>
      <c r="H8" s="19" t="s">
        <v>1539</v>
      </c>
      <c r="I8" s="39">
        <v>50000</v>
      </c>
      <c r="J8" s="19" t="s">
        <v>1539</v>
      </c>
      <c r="K8" s="39">
        <v>50000</v>
      </c>
      <c r="L8" s="19" t="s">
        <v>1539</v>
      </c>
      <c r="M8" s="39">
        <v>50000</v>
      </c>
      <c r="N8" s="19"/>
    </row>
    <row r="9" spans="1:14" ht="11.25" customHeight="1">
      <c r="A9" s="9" t="s">
        <v>398</v>
      </c>
      <c r="B9" s="15"/>
      <c r="C9" s="20"/>
      <c r="D9" s="6"/>
      <c r="E9" s="50">
        <v>250</v>
      </c>
      <c r="F9" s="8"/>
      <c r="G9" s="50">
        <v>250</v>
      </c>
      <c r="H9" s="8"/>
      <c r="I9" s="50">
        <v>250</v>
      </c>
      <c r="J9" s="8"/>
      <c r="K9" s="50">
        <v>250</v>
      </c>
      <c r="L9" s="8"/>
      <c r="M9" s="50">
        <v>250</v>
      </c>
      <c r="N9" s="8"/>
    </row>
    <row r="10" spans="1:14" ht="11.25" customHeight="1">
      <c r="A10" s="9" t="s">
        <v>399</v>
      </c>
      <c r="B10" s="15"/>
      <c r="C10" s="20"/>
      <c r="D10" s="6"/>
      <c r="E10" s="7">
        <v>100</v>
      </c>
      <c r="F10" s="8"/>
      <c r="G10" s="7">
        <v>100</v>
      </c>
      <c r="H10" s="8"/>
      <c r="I10" s="7">
        <v>100</v>
      </c>
      <c r="J10" s="8"/>
      <c r="K10" s="7">
        <v>100</v>
      </c>
      <c r="L10" s="8"/>
      <c r="M10" s="7">
        <v>100</v>
      </c>
      <c r="N10" s="8"/>
    </row>
    <row r="11" spans="1:14" ht="11.25" customHeight="1">
      <c r="A11" s="9" t="s">
        <v>400</v>
      </c>
      <c r="B11" s="15"/>
      <c r="C11" s="20" t="s">
        <v>1561</v>
      </c>
      <c r="D11" s="6"/>
      <c r="E11" s="50">
        <v>150000</v>
      </c>
      <c r="F11" s="22"/>
      <c r="G11" s="50">
        <v>150000</v>
      </c>
      <c r="H11" s="22"/>
      <c r="I11" s="50">
        <v>150000</v>
      </c>
      <c r="J11" s="22"/>
      <c r="K11" s="50">
        <v>150000</v>
      </c>
      <c r="L11" s="22"/>
      <c r="M11" s="50">
        <v>150000</v>
      </c>
      <c r="N11" s="22"/>
    </row>
    <row r="12" spans="1:14" ht="11.25" customHeight="1">
      <c r="A12" s="9" t="s">
        <v>1580</v>
      </c>
      <c r="B12" s="15"/>
      <c r="C12" s="20"/>
      <c r="D12" s="6"/>
      <c r="E12" s="70">
        <v>550000</v>
      </c>
      <c r="F12" s="45"/>
      <c r="G12" s="70">
        <v>650000</v>
      </c>
      <c r="H12" s="45"/>
      <c r="I12" s="70">
        <v>800000</v>
      </c>
      <c r="J12" s="45" t="s">
        <v>1539</v>
      </c>
      <c r="K12" s="70">
        <v>900000</v>
      </c>
      <c r="L12" s="45" t="s">
        <v>1539</v>
      </c>
      <c r="M12" s="70">
        <v>900000</v>
      </c>
      <c r="N12" s="8"/>
    </row>
    <row r="13" spans="1:14" ht="11.25" customHeight="1">
      <c r="A13" s="9" t="s">
        <v>401</v>
      </c>
      <c r="B13" s="15"/>
      <c r="C13" s="20"/>
      <c r="D13" s="6"/>
      <c r="E13" s="7" t="s">
        <v>1549</v>
      </c>
      <c r="F13" s="8"/>
      <c r="G13" s="7" t="s">
        <v>1549</v>
      </c>
      <c r="H13" s="8"/>
      <c r="I13" s="7" t="s">
        <v>1549</v>
      </c>
      <c r="J13" s="8"/>
      <c r="K13" s="7" t="s">
        <v>1549</v>
      </c>
      <c r="L13" s="8"/>
      <c r="M13" s="7" t="s">
        <v>1549</v>
      </c>
      <c r="N13" s="8"/>
    </row>
    <row r="14" spans="1:14" ht="11.25" customHeight="1">
      <c r="A14" s="9" t="s">
        <v>402</v>
      </c>
      <c r="B14" s="15"/>
      <c r="C14" s="20"/>
      <c r="D14" s="6"/>
      <c r="E14" s="50">
        <v>85</v>
      </c>
      <c r="F14" s="22"/>
      <c r="G14" s="50">
        <v>85</v>
      </c>
      <c r="H14" s="22"/>
      <c r="I14" s="50">
        <v>85</v>
      </c>
      <c r="J14" s="22"/>
      <c r="K14" s="50">
        <v>85</v>
      </c>
      <c r="L14" s="22"/>
      <c r="M14" s="50">
        <v>85</v>
      </c>
      <c r="N14" s="22"/>
    </row>
    <row r="15" spans="1:14" ht="11.25" customHeight="1">
      <c r="A15" s="9" t="s">
        <v>1572</v>
      </c>
      <c r="B15" s="15"/>
      <c r="C15" s="20"/>
      <c r="D15" s="6"/>
      <c r="E15" s="52">
        <v>100000</v>
      </c>
      <c r="F15" s="247" t="s">
        <v>1539</v>
      </c>
      <c r="G15" s="52">
        <v>100000</v>
      </c>
      <c r="H15" s="247" t="s">
        <v>1539</v>
      </c>
      <c r="I15" s="52">
        <v>100000</v>
      </c>
      <c r="J15" s="247" t="s">
        <v>1539</v>
      </c>
      <c r="K15" s="52">
        <v>100000</v>
      </c>
      <c r="L15" s="247" t="s">
        <v>1539</v>
      </c>
      <c r="M15" s="52">
        <v>100000</v>
      </c>
      <c r="N15" s="22"/>
    </row>
    <row r="16" spans="1:14" ht="11.25" customHeight="1">
      <c r="A16" s="9" t="s">
        <v>403</v>
      </c>
      <c r="B16" s="15"/>
      <c r="C16" s="20"/>
      <c r="D16" s="6"/>
      <c r="E16" s="50">
        <v>250000</v>
      </c>
      <c r="F16" s="8"/>
      <c r="G16" s="50">
        <v>270000</v>
      </c>
      <c r="H16" s="8"/>
      <c r="I16" s="50">
        <v>270000</v>
      </c>
      <c r="J16" s="8"/>
      <c r="K16" s="50">
        <v>270000</v>
      </c>
      <c r="L16" s="8"/>
      <c r="M16" s="50">
        <v>270000</v>
      </c>
      <c r="N16" s="8"/>
    </row>
    <row r="17" spans="1:14" ht="11.25" customHeight="1">
      <c r="A17" s="9" t="s">
        <v>1551</v>
      </c>
      <c r="B17" s="15"/>
      <c r="C17" s="20"/>
      <c r="D17" s="6"/>
      <c r="E17" s="50">
        <v>16000</v>
      </c>
      <c r="F17" s="22"/>
      <c r="G17" s="50">
        <v>16000</v>
      </c>
      <c r="H17" s="22"/>
      <c r="I17" s="50">
        <v>16000</v>
      </c>
      <c r="J17" s="22"/>
      <c r="K17" s="50">
        <v>16000</v>
      </c>
      <c r="L17" s="22"/>
      <c r="M17" s="50">
        <v>16000</v>
      </c>
      <c r="N17" s="22"/>
    </row>
    <row r="18" spans="1:14" ht="11.25" customHeight="1">
      <c r="A18" s="32" t="s">
        <v>1554</v>
      </c>
      <c r="B18" s="15"/>
      <c r="C18" s="20"/>
      <c r="D18" s="6"/>
      <c r="E18" s="50">
        <v>200000</v>
      </c>
      <c r="F18" s="22"/>
      <c r="G18" s="50">
        <v>220000</v>
      </c>
      <c r="H18" s="22"/>
      <c r="I18" s="50">
        <v>250000</v>
      </c>
      <c r="J18" s="22"/>
      <c r="K18" s="50">
        <v>270000</v>
      </c>
      <c r="L18" s="8"/>
      <c r="M18" s="50">
        <v>270000</v>
      </c>
      <c r="N18" s="8"/>
    </row>
    <row r="19" spans="1:14" ht="11.25" customHeight="1">
      <c r="A19" s="32" t="s">
        <v>1671</v>
      </c>
      <c r="B19" s="15"/>
      <c r="C19" s="20"/>
      <c r="D19" s="6"/>
      <c r="E19" s="70">
        <v>215000</v>
      </c>
      <c r="F19" s="248" t="s">
        <v>1539</v>
      </c>
      <c r="G19" s="70">
        <v>215000</v>
      </c>
      <c r="H19" s="248" t="s">
        <v>1539</v>
      </c>
      <c r="I19" s="70">
        <v>215000</v>
      </c>
      <c r="J19" s="248" t="s">
        <v>1539</v>
      </c>
      <c r="K19" s="70">
        <v>215000</v>
      </c>
      <c r="L19" s="248" t="s">
        <v>1539</v>
      </c>
      <c r="M19" s="70">
        <v>215000</v>
      </c>
      <c r="N19" s="8"/>
    </row>
    <row r="20" spans="1:14" ht="11.25" customHeight="1">
      <c r="A20" s="32" t="s">
        <v>404</v>
      </c>
      <c r="B20" s="15"/>
      <c r="C20" s="20"/>
      <c r="D20" s="6"/>
      <c r="E20" s="50">
        <v>60000</v>
      </c>
      <c r="F20" s="8"/>
      <c r="G20" s="50">
        <v>60000</v>
      </c>
      <c r="H20" s="8"/>
      <c r="I20" s="50">
        <v>60000</v>
      </c>
      <c r="J20" s="8"/>
      <c r="K20" s="50">
        <v>60000</v>
      </c>
      <c r="L20" s="8"/>
      <c r="M20" s="50">
        <v>60000</v>
      </c>
      <c r="N20" s="8"/>
    </row>
    <row r="21" spans="1:14" ht="11.25" customHeight="1">
      <c r="A21" s="32" t="s">
        <v>1593</v>
      </c>
      <c r="B21" s="15"/>
      <c r="C21" s="20"/>
      <c r="D21" s="6"/>
      <c r="E21" s="50">
        <v>9000</v>
      </c>
      <c r="F21" s="8"/>
      <c r="G21" s="50">
        <v>9000</v>
      </c>
      <c r="H21" s="8"/>
      <c r="I21" s="50">
        <v>9000</v>
      </c>
      <c r="J21" s="8"/>
      <c r="K21" s="50">
        <v>9000</v>
      </c>
      <c r="L21" s="8"/>
      <c r="M21" s="50">
        <v>9000</v>
      </c>
      <c r="N21" s="8"/>
    </row>
    <row r="22" spans="1:14" ht="11.25" customHeight="1">
      <c r="A22" s="336" t="s">
        <v>1672</v>
      </c>
      <c r="B22" s="336"/>
      <c r="C22" s="336"/>
      <c r="D22" s="11"/>
      <c r="E22" s="38"/>
      <c r="F22" s="13"/>
      <c r="G22" s="38"/>
      <c r="H22" s="13"/>
      <c r="I22" s="38"/>
      <c r="J22" s="13"/>
      <c r="K22" s="38"/>
      <c r="L22" s="13"/>
      <c r="M22" s="38"/>
      <c r="N22" s="13"/>
    </row>
    <row r="23" spans="1:14" ht="11.25" customHeight="1">
      <c r="A23" s="9" t="s">
        <v>1755</v>
      </c>
      <c r="B23" s="15"/>
      <c r="C23" s="20" t="s">
        <v>1674</v>
      </c>
      <c r="D23" s="16"/>
      <c r="E23" s="39">
        <v>58570</v>
      </c>
      <c r="F23" s="19" t="s">
        <v>1688</v>
      </c>
      <c r="G23" s="39">
        <v>60420</v>
      </c>
      <c r="H23" s="19" t="s">
        <v>1688</v>
      </c>
      <c r="I23" s="39">
        <v>63201</v>
      </c>
      <c r="J23" s="19" t="s">
        <v>303</v>
      </c>
      <c r="K23" s="39">
        <v>72300</v>
      </c>
      <c r="L23" s="19" t="s">
        <v>1688</v>
      </c>
      <c r="M23" s="39">
        <v>70501</v>
      </c>
      <c r="N23" s="19" t="s">
        <v>1688</v>
      </c>
    </row>
    <row r="24" spans="1:14" ht="11.25" customHeight="1">
      <c r="A24" s="9" t="s">
        <v>405</v>
      </c>
      <c r="B24" s="15"/>
      <c r="C24" s="20"/>
      <c r="D24" s="11"/>
      <c r="E24" s="38"/>
      <c r="F24" s="14"/>
      <c r="G24" s="38"/>
      <c r="H24" s="14"/>
      <c r="I24" s="38"/>
      <c r="J24" s="14"/>
      <c r="K24" s="38"/>
      <c r="L24" s="14"/>
      <c r="M24" s="38"/>
      <c r="N24" s="14"/>
    </row>
    <row r="25" spans="1:14" ht="11.25" customHeight="1">
      <c r="A25" s="15" t="s">
        <v>406</v>
      </c>
      <c r="B25" s="15"/>
      <c r="C25" s="20"/>
      <c r="D25" s="16"/>
      <c r="E25" s="39">
        <v>10051000</v>
      </c>
      <c r="F25" s="19" t="s">
        <v>1688</v>
      </c>
      <c r="G25" s="39">
        <v>9700000</v>
      </c>
      <c r="H25" s="19" t="s">
        <v>1688</v>
      </c>
      <c r="I25" s="39">
        <v>8950000</v>
      </c>
      <c r="J25" s="19"/>
      <c r="K25" s="39">
        <v>9750000</v>
      </c>
      <c r="L25" s="19" t="s">
        <v>1688</v>
      </c>
      <c r="M25" s="39">
        <v>9678000</v>
      </c>
      <c r="N25" s="19" t="s">
        <v>1688</v>
      </c>
    </row>
    <row r="26" spans="1:14" ht="12" customHeight="1">
      <c r="A26" s="40" t="s">
        <v>835</v>
      </c>
      <c r="B26" s="15"/>
      <c r="C26" s="177" t="s">
        <v>407</v>
      </c>
      <c r="D26" s="11"/>
      <c r="E26" s="38">
        <f>ROUND(78089.195,-2)</f>
        <v>78100</v>
      </c>
      <c r="F26" s="14"/>
      <c r="G26" s="38">
        <f>ROUND(71777.25,-2)</f>
        <v>71800</v>
      </c>
      <c r="H26" s="14"/>
      <c r="I26" s="38">
        <f>ROUND(64719.975,-2)</f>
        <v>64700</v>
      </c>
      <c r="J26" s="14"/>
      <c r="K26" s="38">
        <f>ROUND(73125,-2)</f>
        <v>73100</v>
      </c>
      <c r="L26" s="14"/>
      <c r="M26" s="38">
        <f>ROUND(69132.095,-2)</f>
        <v>69100</v>
      </c>
      <c r="N26" s="14"/>
    </row>
    <row r="27" spans="1:14" ht="12" customHeight="1">
      <c r="A27" s="334" t="s">
        <v>836</v>
      </c>
      <c r="B27" s="334"/>
      <c r="C27" s="334"/>
      <c r="D27" s="334"/>
      <c r="E27" s="334"/>
      <c r="F27" s="334"/>
      <c r="G27" s="334"/>
      <c r="H27" s="334"/>
      <c r="I27" s="334"/>
      <c r="J27" s="334"/>
      <c r="K27" s="334"/>
      <c r="L27" s="334"/>
      <c r="M27" s="334"/>
      <c r="N27" s="334"/>
    </row>
    <row r="28" spans="1:14" ht="12" customHeight="1">
      <c r="A28" s="335" t="s">
        <v>837</v>
      </c>
      <c r="B28" s="335"/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</row>
    <row r="29" spans="1:14" ht="12" customHeight="1">
      <c r="A29" s="335" t="s">
        <v>812</v>
      </c>
      <c r="B29" s="335"/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35"/>
    </row>
    <row r="30" spans="1:14" ht="12" customHeight="1">
      <c r="A30" s="335" t="s">
        <v>1845</v>
      </c>
      <c r="B30" s="335"/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5"/>
    </row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</sheetData>
  <sheetProtection/>
  <mergeCells count="12">
    <mergeCell ref="A1:N1"/>
    <mergeCell ref="A2:N2"/>
    <mergeCell ref="A3:N3"/>
    <mergeCell ref="A4:N4"/>
    <mergeCell ref="A5:N5"/>
    <mergeCell ref="A6:C6"/>
    <mergeCell ref="A7:C7"/>
    <mergeCell ref="A22:C22"/>
    <mergeCell ref="A27:N27"/>
    <mergeCell ref="A28:N28"/>
    <mergeCell ref="A29:N29"/>
    <mergeCell ref="A30:N30"/>
  </mergeCells>
  <printOptions/>
  <pageMargins left="0.5" right="0.5" top="0.5" bottom="0.75" header="0.5" footer="0.5"/>
  <pageSetup horizontalDpi="1200" verticalDpi="12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80">
      <selection activeCell="A101" sqref="A1:J101"/>
    </sheetView>
  </sheetViews>
  <sheetFormatPr defaultColWidth="9.140625" defaultRowHeight="12"/>
  <cols>
    <col min="1" max="1" width="3.140625" style="0" customWidth="1"/>
    <col min="2" max="2" width="24.28125" style="0" customWidth="1"/>
    <col min="3" max="3" width="9.00390625" style="0" customWidth="1"/>
    <col min="4" max="4" width="1.8515625" style="0" customWidth="1"/>
    <col min="5" max="5" width="46.00390625" style="0" customWidth="1"/>
    <col min="6" max="6" width="1.421875" style="0" customWidth="1"/>
    <col min="7" max="7" width="29.7109375" style="0" customWidth="1"/>
    <col min="8" max="8" width="2.00390625" style="0" customWidth="1"/>
    <col min="9" max="9" width="10.140625" style="0" customWidth="1"/>
    <col min="10" max="10" width="3.00390625" style="0" customWidth="1"/>
  </cols>
  <sheetData>
    <row r="1" spans="1:10" ht="11.25" customHeight="1">
      <c r="A1" s="337" t="s">
        <v>522</v>
      </c>
      <c r="B1" s="337"/>
      <c r="C1" s="337"/>
      <c r="D1" s="337"/>
      <c r="E1" s="337"/>
      <c r="F1" s="337"/>
      <c r="G1" s="337"/>
      <c r="H1" s="337"/>
      <c r="I1" s="337"/>
      <c r="J1" s="337"/>
    </row>
    <row r="2" spans="1:10" ht="11.25" customHeight="1">
      <c r="A2" s="337" t="s">
        <v>838</v>
      </c>
      <c r="B2" s="337"/>
      <c r="C2" s="337"/>
      <c r="D2" s="337"/>
      <c r="E2" s="337"/>
      <c r="F2" s="337"/>
      <c r="G2" s="337"/>
      <c r="H2" s="337"/>
      <c r="I2" s="337"/>
      <c r="J2" s="337"/>
    </row>
    <row r="3" spans="1:10" ht="11.25" customHeight="1">
      <c r="A3" s="337"/>
      <c r="B3" s="337"/>
      <c r="C3" s="337"/>
      <c r="D3" s="337"/>
      <c r="E3" s="337"/>
      <c r="F3" s="337"/>
      <c r="G3" s="337"/>
      <c r="H3" s="337"/>
      <c r="I3" s="337"/>
      <c r="J3" s="337"/>
    </row>
    <row r="4" spans="1:10" ht="11.25" customHeight="1">
      <c r="A4" s="93" t="s">
        <v>1521</v>
      </c>
      <c r="B4" s="93"/>
      <c r="C4" s="93"/>
      <c r="D4" s="93"/>
      <c r="E4" s="93"/>
      <c r="F4" s="93"/>
      <c r="G4" s="93"/>
      <c r="H4" s="93"/>
      <c r="I4" s="223"/>
      <c r="J4" s="93"/>
    </row>
    <row r="5" spans="1:10" ht="11.25" customHeight="1">
      <c r="A5" s="338"/>
      <c r="B5" s="338"/>
      <c r="C5" s="338"/>
      <c r="D5" s="338"/>
      <c r="E5" s="338"/>
      <c r="F5" s="338"/>
      <c r="G5" s="338"/>
      <c r="H5" s="338"/>
      <c r="I5" s="338"/>
      <c r="J5" s="338"/>
    </row>
    <row r="6" spans="1:10" ht="11.25" customHeight="1">
      <c r="A6" s="74"/>
      <c r="B6" s="74"/>
      <c r="C6" s="74"/>
      <c r="D6" s="74"/>
      <c r="E6" s="75" t="s">
        <v>2056</v>
      </c>
      <c r="F6" s="74"/>
      <c r="G6" s="75"/>
      <c r="H6" s="74"/>
      <c r="I6" s="77" t="s">
        <v>1929</v>
      </c>
      <c r="J6" s="74"/>
    </row>
    <row r="7" spans="1:10" ht="11.25" customHeight="1">
      <c r="A7" s="78" t="s">
        <v>1579</v>
      </c>
      <c r="B7" s="78"/>
      <c r="C7" s="78"/>
      <c r="D7" s="78"/>
      <c r="E7" s="73" t="s">
        <v>2057</v>
      </c>
      <c r="F7" s="79"/>
      <c r="G7" s="73" t="s">
        <v>1678</v>
      </c>
      <c r="H7" s="73"/>
      <c r="I7" s="126" t="s">
        <v>409</v>
      </c>
      <c r="J7" s="79"/>
    </row>
    <row r="8" spans="1:10" ht="11.25" customHeight="1">
      <c r="A8" s="102" t="s">
        <v>410</v>
      </c>
      <c r="B8" s="102"/>
      <c r="C8" s="101" t="s">
        <v>1537</v>
      </c>
      <c r="D8" s="81"/>
      <c r="E8" s="81" t="s">
        <v>411</v>
      </c>
      <c r="F8" s="249"/>
      <c r="G8" s="81" t="s">
        <v>412</v>
      </c>
      <c r="H8" s="249"/>
      <c r="I8" s="111">
        <v>400000</v>
      </c>
      <c r="J8" s="250"/>
    </row>
    <row r="9" spans="1:10" ht="11.25" customHeight="1">
      <c r="A9" s="102" t="s">
        <v>413</v>
      </c>
      <c r="B9" s="102"/>
      <c r="C9" s="101" t="s">
        <v>1532</v>
      </c>
      <c r="D9" s="102"/>
      <c r="E9" s="102" t="s">
        <v>414</v>
      </c>
      <c r="F9" s="251"/>
      <c r="G9" s="142" t="s">
        <v>415</v>
      </c>
      <c r="H9" s="251"/>
      <c r="I9" s="104">
        <v>200000</v>
      </c>
      <c r="J9" s="252"/>
    </row>
    <row r="10" spans="1:10" ht="11.25" customHeight="1">
      <c r="A10" s="102" t="s">
        <v>416</v>
      </c>
      <c r="B10" s="102"/>
      <c r="C10" s="101"/>
      <c r="D10" s="102"/>
      <c r="E10" s="102" t="s">
        <v>417</v>
      </c>
      <c r="F10" s="251"/>
      <c r="G10" s="142" t="s">
        <v>418</v>
      </c>
      <c r="H10" s="251"/>
      <c r="I10" s="104">
        <v>10000</v>
      </c>
      <c r="J10" s="252"/>
    </row>
    <row r="11" spans="1:10" ht="11.25" customHeight="1">
      <c r="A11" s="105" t="s">
        <v>1713</v>
      </c>
      <c r="B11" s="102"/>
      <c r="C11" s="101"/>
      <c r="D11" s="102"/>
      <c r="E11" s="102" t="s">
        <v>419</v>
      </c>
      <c r="F11" s="251"/>
      <c r="G11" s="244" t="s">
        <v>1549</v>
      </c>
      <c r="H11" s="251"/>
      <c r="I11" s="104" t="s">
        <v>1549</v>
      </c>
      <c r="J11" s="233"/>
    </row>
    <row r="12" spans="1:10" ht="11.25" customHeight="1">
      <c r="A12" s="102" t="s">
        <v>420</v>
      </c>
      <c r="B12" s="102"/>
      <c r="C12" s="101"/>
      <c r="D12" s="81"/>
      <c r="E12" s="81"/>
      <c r="F12" s="249"/>
      <c r="G12" s="253"/>
      <c r="H12" s="249"/>
      <c r="I12" s="111"/>
      <c r="J12" s="236"/>
    </row>
    <row r="13" spans="1:10" ht="11.25" customHeight="1">
      <c r="A13" s="105" t="s">
        <v>421</v>
      </c>
      <c r="B13" s="102"/>
      <c r="C13" s="101"/>
      <c r="D13" s="86"/>
      <c r="E13" s="86" t="s">
        <v>422</v>
      </c>
      <c r="F13" s="254"/>
      <c r="G13" s="243" t="s">
        <v>423</v>
      </c>
      <c r="H13" s="254"/>
      <c r="I13" s="88">
        <v>1200000</v>
      </c>
      <c r="J13" s="240"/>
    </row>
    <row r="14" spans="1:10" ht="11.25" customHeight="1">
      <c r="A14" s="105" t="s">
        <v>365</v>
      </c>
      <c r="B14" s="102"/>
      <c r="C14" s="101"/>
      <c r="D14" s="142"/>
      <c r="E14" s="138" t="s">
        <v>1535</v>
      </c>
      <c r="F14" s="251"/>
      <c r="G14" s="138" t="s">
        <v>1535</v>
      </c>
      <c r="H14" s="251"/>
      <c r="I14" s="143">
        <v>12000</v>
      </c>
      <c r="J14" s="237"/>
    </row>
    <row r="15" spans="1:10" ht="11.25" customHeight="1">
      <c r="A15" s="74" t="s">
        <v>1457</v>
      </c>
      <c r="B15" s="74"/>
      <c r="C15" s="74"/>
      <c r="D15" s="74"/>
      <c r="E15" s="74" t="s">
        <v>424</v>
      </c>
      <c r="F15" s="249"/>
      <c r="G15" s="74" t="s">
        <v>425</v>
      </c>
      <c r="H15" s="249"/>
      <c r="I15" s="109" t="s">
        <v>1549</v>
      </c>
      <c r="J15" s="245"/>
    </row>
    <row r="16" spans="1:10" ht="11.25" customHeight="1">
      <c r="A16" s="95" t="s">
        <v>1516</v>
      </c>
      <c r="B16" s="81"/>
      <c r="C16" s="81"/>
      <c r="D16" s="81"/>
      <c r="E16" s="81"/>
      <c r="F16" s="254"/>
      <c r="G16" s="83" t="s">
        <v>426</v>
      </c>
      <c r="H16" s="254"/>
      <c r="I16" s="111"/>
      <c r="J16" s="236"/>
    </row>
    <row r="17" spans="1:10" ht="11.25" customHeight="1">
      <c r="A17" s="102" t="s">
        <v>400</v>
      </c>
      <c r="B17" s="102"/>
      <c r="C17" s="101"/>
      <c r="D17" s="102"/>
      <c r="E17" s="102" t="s">
        <v>427</v>
      </c>
      <c r="F17" s="251"/>
      <c r="G17" s="142" t="s">
        <v>428</v>
      </c>
      <c r="H17" s="251"/>
      <c r="I17" s="104">
        <v>4740</v>
      </c>
      <c r="J17" s="252"/>
    </row>
    <row r="18" spans="1:10" ht="11.25" customHeight="1">
      <c r="A18" s="155" t="s">
        <v>1713</v>
      </c>
      <c r="B18" s="255"/>
      <c r="C18" s="256"/>
      <c r="D18" s="255"/>
      <c r="E18" s="255" t="s">
        <v>429</v>
      </c>
      <c r="F18" s="251"/>
      <c r="G18" s="255" t="s">
        <v>430</v>
      </c>
      <c r="H18" s="251"/>
      <c r="I18" s="87">
        <v>2370</v>
      </c>
      <c r="J18" s="257"/>
    </row>
    <row r="19" spans="1:10" ht="11.25" customHeight="1">
      <c r="A19" s="79" t="s">
        <v>1580</v>
      </c>
      <c r="B19" s="79"/>
      <c r="C19" s="79"/>
      <c r="D19" s="86"/>
      <c r="E19" s="86" t="s">
        <v>431</v>
      </c>
      <c r="F19" s="254"/>
      <c r="G19" s="86" t="s">
        <v>432</v>
      </c>
      <c r="H19" s="254"/>
      <c r="I19" s="88">
        <v>1000000</v>
      </c>
      <c r="J19" s="240"/>
    </row>
    <row r="20" spans="1:10" ht="11.25" customHeight="1">
      <c r="A20" s="105" t="s">
        <v>1713</v>
      </c>
      <c r="B20" s="102"/>
      <c r="C20" s="102"/>
      <c r="D20" s="142"/>
      <c r="E20" s="142" t="s">
        <v>433</v>
      </c>
      <c r="F20" s="251"/>
      <c r="G20" s="142" t="s">
        <v>434</v>
      </c>
      <c r="H20" s="251"/>
      <c r="I20" s="143">
        <v>1400000</v>
      </c>
      <c r="J20" s="237"/>
    </row>
    <row r="21" spans="1:10" ht="11.25" customHeight="1">
      <c r="A21" s="102" t="s">
        <v>1530</v>
      </c>
      <c r="B21" s="102"/>
      <c r="C21" s="102"/>
      <c r="D21" s="74"/>
      <c r="E21" s="74"/>
      <c r="F21" s="249"/>
      <c r="G21" s="74"/>
      <c r="H21" s="249"/>
      <c r="I21" s="89"/>
      <c r="J21" s="245"/>
    </row>
    <row r="22" spans="1:10" ht="11.25" customHeight="1">
      <c r="A22" s="105" t="s">
        <v>1665</v>
      </c>
      <c r="B22" s="102"/>
      <c r="C22" s="102"/>
      <c r="D22" s="81"/>
      <c r="E22" s="81" t="s">
        <v>435</v>
      </c>
      <c r="F22" s="249"/>
      <c r="G22" s="81" t="s">
        <v>436</v>
      </c>
      <c r="H22" s="249"/>
      <c r="I22" s="111">
        <v>100000</v>
      </c>
      <c r="J22" s="250"/>
    </row>
    <row r="23" spans="1:10" ht="11.25" customHeight="1">
      <c r="A23" s="105" t="s">
        <v>437</v>
      </c>
      <c r="B23" s="102"/>
      <c r="C23" s="101"/>
      <c r="D23" s="102"/>
      <c r="E23" s="102" t="s">
        <v>438</v>
      </c>
      <c r="F23" s="251"/>
      <c r="G23" s="142" t="s">
        <v>439</v>
      </c>
      <c r="H23" s="251"/>
      <c r="I23" s="104">
        <v>80000</v>
      </c>
      <c r="J23" s="252" t="s">
        <v>1533</v>
      </c>
    </row>
    <row r="24" spans="1:10" ht="11.25" customHeight="1">
      <c r="A24" s="196" t="s">
        <v>1713</v>
      </c>
      <c r="B24" s="195"/>
      <c r="C24" s="195"/>
      <c r="D24" s="195"/>
      <c r="E24" s="97" t="s">
        <v>440</v>
      </c>
      <c r="F24" s="249"/>
      <c r="G24" s="81" t="s">
        <v>441</v>
      </c>
      <c r="H24" s="249"/>
      <c r="I24" s="115" t="s">
        <v>1549</v>
      </c>
      <c r="J24" s="231"/>
    </row>
    <row r="25" spans="1:10" ht="11.25" customHeight="1">
      <c r="A25" s="86"/>
      <c r="B25" s="206"/>
      <c r="C25" s="206"/>
      <c r="D25" s="206"/>
      <c r="E25" s="86"/>
      <c r="F25" s="254"/>
      <c r="G25" s="83" t="s">
        <v>442</v>
      </c>
      <c r="H25" s="254"/>
      <c r="I25" s="88"/>
      <c r="J25" s="240"/>
    </row>
    <row r="26" spans="1:10" ht="11.25" customHeight="1">
      <c r="A26" s="79" t="s">
        <v>443</v>
      </c>
      <c r="B26" s="79"/>
      <c r="C26" s="85"/>
      <c r="D26" s="79"/>
      <c r="E26" s="96" t="s">
        <v>1535</v>
      </c>
      <c r="F26" s="251"/>
      <c r="G26" s="138" t="s">
        <v>1535</v>
      </c>
      <c r="H26" s="251"/>
      <c r="I26" s="126" t="s">
        <v>1549</v>
      </c>
      <c r="J26" s="232"/>
    </row>
    <row r="27" spans="1:10" ht="11.25" customHeight="1">
      <c r="A27" s="102" t="s">
        <v>1805</v>
      </c>
      <c r="B27" s="102"/>
      <c r="C27" s="101"/>
      <c r="D27" s="102"/>
      <c r="E27" s="102" t="s">
        <v>438</v>
      </c>
      <c r="F27" s="251"/>
      <c r="G27" s="142" t="s">
        <v>444</v>
      </c>
      <c r="H27" s="251"/>
      <c r="I27" s="104">
        <v>6000</v>
      </c>
      <c r="J27" s="250" t="s">
        <v>1533</v>
      </c>
    </row>
    <row r="28" spans="1:10" ht="11.25" customHeight="1">
      <c r="A28" s="102" t="s">
        <v>1572</v>
      </c>
      <c r="B28" s="102"/>
      <c r="C28" s="101"/>
      <c r="D28" s="102"/>
      <c r="E28" s="102" t="s">
        <v>445</v>
      </c>
      <c r="F28" s="251"/>
      <c r="G28" s="142" t="s">
        <v>446</v>
      </c>
      <c r="H28" s="251"/>
      <c r="I28" s="104">
        <v>300000</v>
      </c>
      <c r="J28" s="252"/>
    </row>
    <row r="29" spans="1:10" ht="11.25" customHeight="1">
      <c r="A29" s="105" t="s">
        <v>1713</v>
      </c>
      <c r="B29" s="102"/>
      <c r="C29" s="101"/>
      <c r="D29" s="102"/>
      <c r="E29" s="102" t="s">
        <v>447</v>
      </c>
      <c r="F29" s="251"/>
      <c r="G29" s="142" t="s">
        <v>448</v>
      </c>
      <c r="H29" s="251"/>
      <c r="I29" s="104">
        <v>400000</v>
      </c>
      <c r="J29" s="252"/>
    </row>
    <row r="30" spans="1:10" ht="11.25" customHeight="1">
      <c r="A30" s="105" t="s">
        <v>1713</v>
      </c>
      <c r="B30" s="100"/>
      <c r="C30" s="100"/>
      <c r="D30" s="102"/>
      <c r="E30" s="102" t="s">
        <v>449</v>
      </c>
      <c r="F30" s="251"/>
      <c r="G30" s="142" t="s">
        <v>450</v>
      </c>
      <c r="H30" s="251"/>
      <c r="I30" s="104">
        <v>160000</v>
      </c>
      <c r="J30" s="252"/>
    </row>
    <row r="31" spans="1:10" ht="11.25" customHeight="1">
      <c r="A31" s="102" t="s">
        <v>403</v>
      </c>
      <c r="B31" s="102"/>
      <c r="C31" s="101"/>
      <c r="D31" s="102"/>
      <c r="E31" s="102" t="s">
        <v>427</v>
      </c>
      <c r="F31" s="251"/>
      <c r="G31" s="142" t="s">
        <v>428</v>
      </c>
      <c r="H31" s="251"/>
      <c r="I31" s="104">
        <v>355</v>
      </c>
      <c r="J31" s="252"/>
    </row>
    <row r="32" spans="1:10" ht="11.25" customHeight="1">
      <c r="A32" s="105" t="s">
        <v>1713</v>
      </c>
      <c r="B32" s="102"/>
      <c r="C32" s="101"/>
      <c r="D32" s="102"/>
      <c r="E32" s="102" t="s">
        <v>429</v>
      </c>
      <c r="F32" s="251"/>
      <c r="G32" s="102" t="s">
        <v>430</v>
      </c>
      <c r="H32" s="251"/>
      <c r="I32" s="104">
        <v>255</v>
      </c>
      <c r="J32" s="252" t="s">
        <v>1533</v>
      </c>
    </row>
    <row r="33" spans="1:10" ht="11.25" customHeight="1">
      <c r="A33" s="97" t="s">
        <v>1574</v>
      </c>
      <c r="B33" s="195"/>
      <c r="C33" s="195"/>
      <c r="D33" s="93"/>
      <c r="E33" s="74" t="s">
        <v>1812</v>
      </c>
      <c r="F33" s="249"/>
      <c r="G33" s="74"/>
      <c r="H33" s="249"/>
      <c r="I33" s="109"/>
      <c r="J33" s="74"/>
    </row>
    <row r="34" spans="1:10" ht="11.25" customHeight="1">
      <c r="A34" s="96"/>
      <c r="B34" s="78"/>
      <c r="C34" s="78"/>
      <c r="D34" s="128"/>
      <c r="E34" s="95" t="s">
        <v>451</v>
      </c>
      <c r="F34" s="249"/>
      <c r="G34" s="81" t="s">
        <v>452</v>
      </c>
      <c r="H34" s="249"/>
      <c r="I34" s="111" t="s">
        <v>1549</v>
      </c>
      <c r="J34" s="236"/>
    </row>
    <row r="35" spans="1:10" ht="11.25" customHeight="1">
      <c r="A35" s="105" t="s">
        <v>1713</v>
      </c>
      <c r="B35" s="100"/>
      <c r="C35" s="100"/>
      <c r="D35" s="100"/>
      <c r="E35" s="105" t="s">
        <v>453</v>
      </c>
      <c r="F35" s="251"/>
      <c r="G35" s="142" t="s">
        <v>454</v>
      </c>
      <c r="H35" s="251"/>
      <c r="I35" s="104" t="s">
        <v>1549</v>
      </c>
      <c r="J35" s="233"/>
    </row>
    <row r="36" spans="1:10" ht="11.25" customHeight="1">
      <c r="A36" s="74" t="s">
        <v>455</v>
      </c>
      <c r="B36" s="93"/>
      <c r="C36" s="93"/>
      <c r="D36" s="93"/>
      <c r="E36" s="74" t="s">
        <v>456</v>
      </c>
      <c r="F36" s="249"/>
      <c r="G36" s="253" t="s">
        <v>1549</v>
      </c>
      <c r="H36" s="249"/>
      <c r="I36" s="109" t="s">
        <v>1549</v>
      </c>
      <c r="J36" s="74"/>
    </row>
    <row r="37" spans="1:10" ht="11.25" customHeight="1">
      <c r="A37" s="74"/>
      <c r="B37" s="93"/>
      <c r="C37" s="93"/>
      <c r="D37" s="93"/>
      <c r="E37" s="90" t="s">
        <v>457</v>
      </c>
      <c r="F37" s="249"/>
      <c r="G37" s="74"/>
      <c r="H37" s="249"/>
      <c r="I37" s="109"/>
      <c r="J37" s="74"/>
    </row>
    <row r="38" spans="1:10" ht="11.25" customHeight="1">
      <c r="A38" s="81"/>
      <c r="B38" s="128"/>
      <c r="C38" s="128"/>
      <c r="D38" s="128"/>
      <c r="E38" s="95" t="s">
        <v>458</v>
      </c>
      <c r="F38" s="249"/>
      <c r="G38" s="81"/>
      <c r="H38" s="249"/>
      <c r="I38" s="111"/>
      <c r="J38" s="236"/>
    </row>
    <row r="39" spans="1:10" ht="11.25" customHeight="1">
      <c r="A39" s="105" t="s">
        <v>1713</v>
      </c>
      <c r="B39" s="195"/>
      <c r="C39" s="136" t="s">
        <v>1532</v>
      </c>
      <c r="D39" s="195"/>
      <c r="E39" s="97" t="s">
        <v>459</v>
      </c>
      <c r="F39" s="251"/>
      <c r="G39" s="142" t="s">
        <v>460</v>
      </c>
      <c r="H39" s="251"/>
      <c r="I39" s="115">
        <v>1000</v>
      </c>
      <c r="J39" s="238" t="s">
        <v>1533</v>
      </c>
    </row>
    <row r="40" spans="1:10" ht="11.25" customHeight="1">
      <c r="A40" s="149" t="s">
        <v>461</v>
      </c>
      <c r="B40" s="258"/>
      <c r="C40" s="150" t="s">
        <v>1535</v>
      </c>
      <c r="D40" s="258"/>
      <c r="E40" s="149" t="s">
        <v>462</v>
      </c>
      <c r="F40" s="259"/>
      <c r="G40" s="149" t="s">
        <v>1463</v>
      </c>
      <c r="H40" s="259"/>
      <c r="I40" s="202">
        <v>2000</v>
      </c>
      <c r="J40" s="241"/>
    </row>
    <row r="41" spans="1:10" ht="11.25" customHeight="1">
      <c r="A41" s="79"/>
      <c r="B41" s="78"/>
      <c r="C41" s="85"/>
      <c r="D41" s="78"/>
      <c r="E41" s="79"/>
      <c r="F41" s="254"/>
      <c r="G41" s="83" t="s">
        <v>442</v>
      </c>
      <c r="H41" s="254"/>
      <c r="I41" s="126"/>
      <c r="J41" s="260"/>
    </row>
    <row r="42" spans="1:10" ht="11.25" customHeight="1">
      <c r="A42" s="135" t="s">
        <v>1713</v>
      </c>
      <c r="B42" s="195"/>
      <c r="C42" s="136" t="s">
        <v>1535</v>
      </c>
      <c r="D42" s="195"/>
      <c r="E42" s="97" t="s">
        <v>463</v>
      </c>
      <c r="F42" s="249"/>
      <c r="G42" s="81" t="s">
        <v>1465</v>
      </c>
      <c r="H42" s="249"/>
      <c r="I42" s="115">
        <v>5000</v>
      </c>
      <c r="J42" s="261"/>
    </row>
    <row r="43" spans="1:10" ht="11.25" customHeight="1">
      <c r="A43" s="86"/>
      <c r="B43" s="206"/>
      <c r="C43" s="152"/>
      <c r="D43" s="206"/>
      <c r="E43" s="86"/>
      <c r="F43" s="254"/>
      <c r="G43" s="83" t="s">
        <v>442</v>
      </c>
      <c r="H43" s="254"/>
      <c r="I43" s="88"/>
      <c r="J43" s="242"/>
    </row>
    <row r="44" spans="1:10" ht="11.25" customHeight="1">
      <c r="A44" s="132" t="s">
        <v>1713</v>
      </c>
      <c r="B44" s="128"/>
      <c r="C44" s="110" t="s">
        <v>1535</v>
      </c>
      <c r="D44" s="128"/>
      <c r="E44" s="81" t="s">
        <v>464</v>
      </c>
      <c r="F44" s="249"/>
      <c r="G44" s="81" t="s">
        <v>1464</v>
      </c>
      <c r="H44" s="249"/>
      <c r="I44" s="111">
        <v>2000</v>
      </c>
      <c r="J44" s="250"/>
    </row>
    <row r="45" spans="1:10" ht="11.25" customHeight="1">
      <c r="A45" s="86"/>
      <c r="B45" s="206"/>
      <c r="C45" s="152"/>
      <c r="D45" s="206"/>
      <c r="E45" s="86"/>
      <c r="F45" s="254"/>
      <c r="G45" s="83" t="s">
        <v>442</v>
      </c>
      <c r="H45" s="254"/>
      <c r="I45" s="88"/>
      <c r="J45" s="242"/>
    </row>
    <row r="46" spans="1:10" ht="11.25" customHeight="1">
      <c r="A46" s="132" t="s">
        <v>1713</v>
      </c>
      <c r="B46" s="128"/>
      <c r="C46" s="110" t="s">
        <v>1535</v>
      </c>
      <c r="D46" s="128"/>
      <c r="E46" s="81" t="s">
        <v>465</v>
      </c>
      <c r="F46" s="249"/>
      <c r="G46" s="81" t="s">
        <v>1638</v>
      </c>
      <c r="H46" s="249"/>
      <c r="I46" s="111">
        <v>25000</v>
      </c>
      <c r="J46" s="250"/>
    </row>
    <row r="47" spans="1:10" ht="11.25" customHeight="1">
      <c r="A47" s="86"/>
      <c r="B47" s="206"/>
      <c r="C47" s="152"/>
      <c r="D47" s="206"/>
      <c r="E47" s="86"/>
      <c r="F47" s="254"/>
      <c r="G47" s="83" t="s">
        <v>451</v>
      </c>
      <c r="H47" s="254"/>
      <c r="I47" s="88"/>
      <c r="J47" s="242"/>
    </row>
    <row r="48" spans="1:10" ht="11.25" customHeight="1">
      <c r="A48" s="74" t="s">
        <v>1755</v>
      </c>
      <c r="B48" s="74"/>
      <c r="C48" s="94" t="s">
        <v>1674</v>
      </c>
      <c r="D48" s="74"/>
      <c r="E48" s="74" t="s">
        <v>466</v>
      </c>
      <c r="F48" s="249"/>
      <c r="G48" s="74" t="s">
        <v>1466</v>
      </c>
      <c r="H48" s="249"/>
      <c r="I48" s="109">
        <v>90000</v>
      </c>
      <c r="J48" s="235" t="s">
        <v>467</v>
      </c>
    </row>
    <row r="49" spans="1:10" ht="11.25" customHeight="1">
      <c r="A49" s="74"/>
      <c r="B49" s="74"/>
      <c r="C49" s="74"/>
      <c r="D49" s="74"/>
      <c r="E49" s="90" t="s">
        <v>468</v>
      </c>
      <c r="F49" s="249"/>
      <c r="G49" s="90" t="s">
        <v>1467</v>
      </c>
      <c r="H49" s="249"/>
      <c r="I49" s="109"/>
      <c r="J49" s="245"/>
    </row>
    <row r="50" spans="1:10" ht="11.25" customHeight="1">
      <c r="A50" s="74"/>
      <c r="B50" s="74"/>
      <c r="C50" s="74"/>
      <c r="D50" s="74"/>
      <c r="E50" s="90" t="s">
        <v>469</v>
      </c>
      <c r="F50" s="249"/>
      <c r="G50" s="90" t="s">
        <v>1468</v>
      </c>
      <c r="H50" s="249"/>
      <c r="I50" s="109"/>
      <c r="J50" s="245"/>
    </row>
    <row r="51" spans="1:10" ht="11.25" customHeight="1">
      <c r="A51" s="81"/>
      <c r="B51" s="81"/>
      <c r="C51" s="81"/>
      <c r="D51" s="81"/>
      <c r="E51" s="90" t="s">
        <v>1801</v>
      </c>
      <c r="F51" s="249"/>
      <c r="G51" s="90" t="s">
        <v>1469</v>
      </c>
      <c r="H51" s="249"/>
      <c r="I51" s="111"/>
      <c r="J51" s="236"/>
    </row>
    <row r="52" spans="1:10" ht="11.25" customHeight="1">
      <c r="A52" s="81"/>
      <c r="B52" s="81"/>
      <c r="C52" s="81"/>
      <c r="D52" s="81"/>
      <c r="E52" s="81"/>
      <c r="F52" s="249"/>
      <c r="G52" s="95" t="s">
        <v>470</v>
      </c>
      <c r="H52" s="249"/>
      <c r="I52" s="111"/>
      <c r="J52" s="236"/>
    </row>
    <row r="53" spans="1:10" ht="11.25" customHeight="1">
      <c r="A53" s="86"/>
      <c r="B53" s="86"/>
      <c r="C53" s="86"/>
      <c r="D53" s="86"/>
      <c r="E53" s="86"/>
      <c r="F53" s="254"/>
      <c r="G53" s="83" t="s">
        <v>471</v>
      </c>
      <c r="H53" s="254"/>
      <c r="I53" s="88"/>
      <c r="J53" s="240"/>
    </row>
    <row r="54" spans="1:10" ht="11.25" customHeight="1">
      <c r="A54" s="102" t="s">
        <v>483</v>
      </c>
      <c r="B54" s="102"/>
      <c r="C54" s="102"/>
      <c r="D54" s="102"/>
      <c r="E54" s="102" t="s">
        <v>484</v>
      </c>
      <c r="F54" s="251"/>
      <c r="G54" s="142" t="s">
        <v>485</v>
      </c>
      <c r="H54" s="251"/>
      <c r="I54" s="104" t="s">
        <v>1549</v>
      </c>
      <c r="J54" s="233"/>
    </row>
    <row r="55" spans="1:10" ht="11.25" customHeight="1">
      <c r="A55" s="102" t="s">
        <v>486</v>
      </c>
      <c r="B55" s="102"/>
      <c r="C55" s="102"/>
      <c r="D55" s="102"/>
      <c r="E55" s="102" t="s">
        <v>487</v>
      </c>
      <c r="F55" s="251"/>
      <c r="G55" s="244" t="s">
        <v>1549</v>
      </c>
      <c r="H55" s="251"/>
      <c r="I55" s="104" t="s">
        <v>1549</v>
      </c>
      <c r="J55" s="233"/>
    </row>
    <row r="56" spans="1:10" ht="11.25" customHeight="1">
      <c r="A56" s="79" t="s">
        <v>1588</v>
      </c>
      <c r="B56" s="79"/>
      <c r="C56" s="79"/>
      <c r="D56" s="74"/>
      <c r="E56" s="74"/>
      <c r="F56" s="249"/>
      <c r="G56" s="74"/>
      <c r="H56" s="249"/>
      <c r="I56" s="109"/>
      <c r="J56" s="245"/>
    </row>
    <row r="57" spans="1:10" ht="11.25" customHeight="1">
      <c r="A57" s="90" t="s">
        <v>1589</v>
      </c>
      <c r="B57" s="74"/>
      <c r="C57" s="136" t="s">
        <v>1537</v>
      </c>
      <c r="D57" s="74"/>
      <c r="E57" s="74" t="s">
        <v>472</v>
      </c>
      <c r="F57" s="249"/>
      <c r="G57" s="74" t="s">
        <v>473</v>
      </c>
      <c r="H57" s="249"/>
      <c r="I57" s="109">
        <v>11000</v>
      </c>
      <c r="J57" s="235" t="s">
        <v>467</v>
      </c>
    </row>
    <row r="58" spans="1:10" ht="11.25" customHeight="1">
      <c r="A58" s="74"/>
      <c r="B58" s="74"/>
      <c r="C58" s="74"/>
      <c r="D58" s="74"/>
      <c r="E58" s="90" t="s">
        <v>474</v>
      </c>
      <c r="F58" s="249"/>
      <c r="G58" s="90" t="s">
        <v>475</v>
      </c>
      <c r="H58" s="249"/>
      <c r="I58" s="109"/>
      <c r="J58" s="245"/>
    </row>
    <row r="59" spans="1:10" ht="11.25" customHeight="1">
      <c r="A59" s="74"/>
      <c r="B59" s="74"/>
      <c r="C59" s="74"/>
      <c r="D59" s="74"/>
      <c r="E59" s="90" t="s">
        <v>476</v>
      </c>
      <c r="F59" s="249"/>
      <c r="G59" s="90" t="s">
        <v>477</v>
      </c>
      <c r="H59" s="249"/>
      <c r="I59" s="109"/>
      <c r="J59" s="245"/>
    </row>
    <row r="60" spans="1:10" ht="11.25" customHeight="1">
      <c r="A60" s="81"/>
      <c r="B60" s="81"/>
      <c r="C60" s="86"/>
      <c r="D60" s="86"/>
      <c r="E60" s="83" t="s">
        <v>478</v>
      </c>
      <c r="F60" s="254"/>
      <c r="G60" s="83" t="s">
        <v>479</v>
      </c>
      <c r="H60" s="254"/>
      <c r="I60" s="88"/>
      <c r="J60" s="240"/>
    </row>
    <row r="61" spans="1:10" ht="11.25" customHeight="1">
      <c r="A61" s="135" t="s">
        <v>1927</v>
      </c>
      <c r="B61" s="97"/>
      <c r="C61" s="110" t="s">
        <v>1535</v>
      </c>
      <c r="D61" s="81"/>
      <c r="E61" s="81" t="s">
        <v>480</v>
      </c>
      <c r="F61" s="249"/>
      <c r="G61" s="81" t="s">
        <v>481</v>
      </c>
      <c r="H61" s="249"/>
      <c r="I61" s="111">
        <v>12000</v>
      </c>
      <c r="J61" s="250" t="s">
        <v>1688</v>
      </c>
    </row>
    <row r="62" spans="1:10" ht="11.25" customHeight="1">
      <c r="A62" s="79"/>
      <c r="B62" s="79"/>
      <c r="C62" s="85"/>
      <c r="D62" s="79"/>
      <c r="E62" s="79" t="s">
        <v>482</v>
      </c>
      <c r="F62" s="254"/>
      <c r="G62" s="86" t="s">
        <v>442</v>
      </c>
      <c r="H62" s="254"/>
      <c r="I62" s="126"/>
      <c r="J62" s="232"/>
    </row>
    <row r="63" spans="1:10" ht="11.25" customHeight="1">
      <c r="A63" s="81" t="s">
        <v>488</v>
      </c>
      <c r="B63" s="81"/>
      <c r="C63" s="81"/>
      <c r="D63" s="81"/>
      <c r="E63" s="81" t="s">
        <v>489</v>
      </c>
      <c r="F63" s="259"/>
      <c r="G63" s="149" t="s">
        <v>490</v>
      </c>
      <c r="H63" s="259"/>
      <c r="I63" s="111" t="s">
        <v>1549</v>
      </c>
      <c r="J63" s="236"/>
    </row>
    <row r="64" spans="1:10" ht="11.25" customHeight="1">
      <c r="A64" s="86"/>
      <c r="B64" s="86"/>
      <c r="C64" s="86"/>
      <c r="D64" s="86"/>
      <c r="E64" s="83" t="s">
        <v>491</v>
      </c>
      <c r="F64" s="254"/>
      <c r="G64" s="86"/>
      <c r="H64" s="254"/>
      <c r="I64" s="88"/>
      <c r="J64" s="240"/>
    </row>
    <row r="65" spans="1:10" ht="11.25" customHeight="1">
      <c r="A65" s="105" t="s">
        <v>1713</v>
      </c>
      <c r="B65" s="102"/>
      <c r="C65" s="102"/>
      <c r="D65" s="102"/>
      <c r="E65" s="102" t="s">
        <v>492</v>
      </c>
      <c r="F65" s="225"/>
      <c r="G65" s="102" t="s">
        <v>493</v>
      </c>
      <c r="H65" s="225"/>
      <c r="I65" s="104" t="s">
        <v>1549</v>
      </c>
      <c r="J65" s="233"/>
    </row>
    <row r="66" spans="1:10" ht="11.25" customHeight="1">
      <c r="A66" s="357" t="s">
        <v>1745</v>
      </c>
      <c r="B66" s="357"/>
      <c r="C66" s="357"/>
      <c r="D66" s="357"/>
      <c r="E66" s="357"/>
      <c r="F66" s="357"/>
      <c r="G66" s="357"/>
      <c r="H66" s="357"/>
      <c r="I66" s="357"/>
      <c r="J66" s="357"/>
    </row>
    <row r="67" spans="1:10" ht="11.25" customHeight="1">
      <c r="A67" s="354"/>
      <c r="B67" s="354"/>
      <c r="C67" s="354"/>
      <c r="D67" s="354"/>
      <c r="E67" s="354"/>
      <c r="F67" s="354"/>
      <c r="G67" s="354"/>
      <c r="H67" s="354"/>
      <c r="I67" s="354"/>
      <c r="J67" s="354"/>
    </row>
    <row r="68" spans="1:10" ht="11.25" customHeight="1">
      <c r="A68" s="337" t="s">
        <v>1482</v>
      </c>
      <c r="B68" s="337"/>
      <c r="C68" s="337"/>
      <c r="D68" s="337"/>
      <c r="E68" s="337"/>
      <c r="F68" s="337"/>
      <c r="G68" s="337"/>
      <c r="H68" s="337"/>
      <c r="I68" s="337"/>
      <c r="J68" s="337"/>
    </row>
    <row r="69" spans="1:10" ht="11.25" customHeight="1">
      <c r="A69" s="337" t="s">
        <v>838</v>
      </c>
      <c r="B69" s="337"/>
      <c r="C69" s="337"/>
      <c r="D69" s="337"/>
      <c r="E69" s="337"/>
      <c r="F69" s="337"/>
      <c r="G69" s="337"/>
      <c r="H69" s="337"/>
      <c r="I69" s="337"/>
      <c r="J69" s="337"/>
    </row>
    <row r="70" spans="1:10" ht="11.25" customHeight="1">
      <c r="A70" s="337"/>
      <c r="B70" s="337"/>
      <c r="C70" s="337"/>
      <c r="D70" s="337"/>
      <c r="E70" s="337"/>
      <c r="F70" s="337"/>
      <c r="G70" s="337"/>
      <c r="H70" s="337"/>
      <c r="I70" s="337"/>
      <c r="J70" s="337"/>
    </row>
    <row r="71" spans="1:10" ht="11.25" customHeight="1">
      <c r="A71" s="93" t="s">
        <v>1521</v>
      </c>
      <c r="B71" s="93"/>
      <c r="C71" s="93"/>
      <c r="D71" s="93"/>
      <c r="E71" s="93"/>
      <c r="F71" s="93"/>
      <c r="G71" s="93"/>
      <c r="H71" s="93"/>
      <c r="I71" s="223"/>
      <c r="J71" s="93"/>
    </row>
    <row r="72" spans="1:10" ht="11.25" customHeight="1">
      <c r="A72" s="338"/>
      <c r="B72" s="338"/>
      <c r="C72" s="338"/>
      <c r="D72" s="338"/>
      <c r="E72" s="338"/>
      <c r="F72" s="338"/>
      <c r="G72" s="338"/>
      <c r="H72" s="338"/>
      <c r="I72" s="338"/>
      <c r="J72" s="338"/>
    </row>
    <row r="73" spans="1:10" ht="11.25" customHeight="1">
      <c r="A73" s="74"/>
      <c r="B73" s="74"/>
      <c r="C73" s="74"/>
      <c r="D73" s="74"/>
      <c r="E73" s="75" t="s">
        <v>2056</v>
      </c>
      <c r="F73" s="74"/>
      <c r="G73" s="75"/>
      <c r="H73" s="74"/>
      <c r="I73" s="77" t="s">
        <v>1929</v>
      </c>
      <c r="J73" s="74"/>
    </row>
    <row r="74" spans="1:10" ht="11.25" customHeight="1">
      <c r="A74" s="78" t="s">
        <v>1579</v>
      </c>
      <c r="B74" s="78"/>
      <c r="C74" s="78"/>
      <c r="D74" s="78"/>
      <c r="E74" s="73" t="s">
        <v>2057</v>
      </c>
      <c r="F74" s="79"/>
      <c r="G74" s="73" t="s">
        <v>1678</v>
      </c>
      <c r="H74" s="73"/>
      <c r="I74" s="126" t="s">
        <v>409</v>
      </c>
      <c r="J74" s="79"/>
    </row>
    <row r="75" spans="1:10" ht="11.25" customHeight="1">
      <c r="A75" s="74" t="s">
        <v>494</v>
      </c>
      <c r="B75" s="74"/>
      <c r="C75" s="81"/>
      <c r="D75" s="81"/>
      <c r="E75" s="74" t="s">
        <v>1459</v>
      </c>
      <c r="F75" s="249"/>
      <c r="G75" s="262" t="s">
        <v>1549</v>
      </c>
      <c r="H75" s="249"/>
      <c r="I75" s="109" t="s">
        <v>1549</v>
      </c>
      <c r="J75" s="236"/>
    </row>
    <row r="76" spans="1:10" ht="11.25" customHeight="1">
      <c r="A76" s="81"/>
      <c r="B76" s="81"/>
      <c r="C76" s="81"/>
      <c r="D76" s="81"/>
      <c r="E76" s="81" t="s">
        <v>1458</v>
      </c>
      <c r="F76" s="249"/>
      <c r="G76" s="263"/>
      <c r="H76" s="249"/>
      <c r="I76" s="111"/>
      <c r="J76" s="236"/>
    </row>
    <row r="77" spans="1:10" ht="11.25" customHeight="1">
      <c r="A77" s="102" t="s">
        <v>1909</v>
      </c>
      <c r="B77" s="102"/>
      <c r="C77" s="142"/>
      <c r="D77" s="142"/>
      <c r="E77" s="142" t="s">
        <v>495</v>
      </c>
      <c r="F77" s="251"/>
      <c r="G77" s="142" t="s">
        <v>460</v>
      </c>
      <c r="H77" s="251"/>
      <c r="I77" s="143">
        <v>15000</v>
      </c>
      <c r="J77" s="238" t="s">
        <v>1533</v>
      </c>
    </row>
    <row r="78" spans="1:10" ht="11.25" customHeight="1">
      <c r="A78" s="105" t="s">
        <v>1713</v>
      </c>
      <c r="B78" s="102"/>
      <c r="C78" s="142"/>
      <c r="D78" s="142"/>
      <c r="E78" s="142" t="s">
        <v>496</v>
      </c>
      <c r="F78" s="251"/>
      <c r="G78" s="142" t="s">
        <v>497</v>
      </c>
      <c r="H78" s="251"/>
      <c r="I78" s="143" t="s">
        <v>1549</v>
      </c>
      <c r="J78" s="237"/>
    </row>
    <row r="79" spans="1:10" ht="11.25" customHeight="1">
      <c r="A79" s="105" t="s">
        <v>1713</v>
      </c>
      <c r="B79" s="102"/>
      <c r="C79" s="142"/>
      <c r="D79" s="142"/>
      <c r="E79" s="142" t="s">
        <v>498</v>
      </c>
      <c r="F79" s="251"/>
      <c r="G79" s="142" t="s">
        <v>499</v>
      </c>
      <c r="H79" s="251"/>
      <c r="I79" s="143">
        <v>2000</v>
      </c>
      <c r="J79" s="238" t="s">
        <v>1533</v>
      </c>
    </row>
    <row r="80" spans="1:10" ht="11.25" customHeight="1">
      <c r="A80" s="105" t="s">
        <v>1713</v>
      </c>
      <c r="B80" s="102"/>
      <c r="C80" s="142"/>
      <c r="D80" s="142"/>
      <c r="E80" s="142" t="s">
        <v>500</v>
      </c>
      <c r="F80" s="251"/>
      <c r="G80" s="142" t="s">
        <v>501</v>
      </c>
      <c r="H80" s="251"/>
      <c r="I80" s="143">
        <v>2000</v>
      </c>
      <c r="J80" s="238" t="s">
        <v>1533</v>
      </c>
    </row>
    <row r="81" spans="1:10" ht="11.25" customHeight="1">
      <c r="A81" s="97" t="s">
        <v>1671</v>
      </c>
      <c r="B81" s="97"/>
      <c r="C81" s="81"/>
      <c r="D81" s="81"/>
      <c r="E81" s="97" t="s">
        <v>502</v>
      </c>
      <c r="F81" s="249"/>
      <c r="G81" s="97" t="s">
        <v>1470</v>
      </c>
      <c r="H81" s="249"/>
      <c r="I81" s="115">
        <v>650000</v>
      </c>
      <c r="J81" s="241" t="s">
        <v>1533</v>
      </c>
    </row>
    <row r="82" spans="1:10" ht="11.25" customHeight="1">
      <c r="A82" s="102" t="s">
        <v>1558</v>
      </c>
      <c r="B82" s="102"/>
      <c r="C82" s="101" t="s">
        <v>1532</v>
      </c>
      <c r="D82" s="142"/>
      <c r="E82" s="142" t="s">
        <v>503</v>
      </c>
      <c r="F82" s="251"/>
      <c r="G82" s="244" t="s">
        <v>1549</v>
      </c>
      <c r="H82" s="251"/>
      <c r="I82" s="143">
        <v>1150000</v>
      </c>
      <c r="J82" s="252"/>
    </row>
    <row r="83" spans="1:10" ht="11.25" customHeight="1">
      <c r="A83" s="105" t="s">
        <v>1713</v>
      </c>
      <c r="B83" s="102"/>
      <c r="C83" s="101" t="s">
        <v>1535</v>
      </c>
      <c r="D83" s="251"/>
      <c r="E83" s="142" t="s">
        <v>504</v>
      </c>
      <c r="F83" s="251"/>
      <c r="G83" s="244" t="s">
        <v>1549</v>
      </c>
      <c r="H83" s="251"/>
      <c r="I83" s="143">
        <v>925000</v>
      </c>
      <c r="J83" s="252"/>
    </row>
    <row r="84" spans="1:10" ht="11.25" customHeight="1">
      <c r="A84" s="105" t="s">
        <v>1713</v>
      </c>
      <c r="B84" s="102"/>
      <c r="C84" s="101" t="s">
        <v>1535</v>
      </c>
      <c r="D84" s="251"/>
      <c r="E84" s="142" t="s">
        <v>505</v>
      </c>
      <c r="F84" s="251"/>
      <c r="G84" s="244" t="s">
        <v>1549</v>
      </c>
      <c r="H84" s="251"/>
      <c r="I84" s="143">
        <v>36000</v>
      </c>
      <c r="J84" s="252"/>
    </row>
    <row r="85" spans="1:10" ht="11.25" customHeight="1">
      <c r="A85" s="105" t="s">
        <v>1713</v>
      </c>
      <c r="B85" s="102"/>
      <c r="C85" s="101" t="s">
        <v>1535</v>
      </c>
      <c r="D85" s="251"/>
      <c r="E85" s="142" t="s">
        <v>506</v>
      </c>
      <c r="F85" s="251"/>
      <c r="G85" s="244" t="s">
        <v>1549</v>
      </c>
      <c r="H85" s="251"/>
      <c r="I85" s="143">
        <v>740000</v>
      </c>
      <c r="J85" s="252"/>
    </row>
    <row r="86" spans="1:10" ht="11.25" customHeight="1">
      <c r="A86" s="105" t="s">
        <v>1713</v>
      </c>
      <c r="B86" s="102"/>
      <c r="C86" s="101" t="s">
        <v>1535</v>
      </c>
      <c r="D86" s="251"/>
      <c r="E86" s="142" t="s">
        <v>507</v>
      </c>
      <c r="F86" s="251"/>
      <c r="G86" s="244" t="s">
        <v>1549</v>
      </c>
      <c r="H86" s="251"/>
      <c r="I86" s="143">
        <v>900000</v>
      </c>
      <c r="J86" s="252"/>
    </row>
    <row r="87" spans="1:10" ht="11.25" customHeight="1">
      <c r="A87" s="97" t="s">
        <v>404</v>
      </c>
      <c r="B87" s="97"/>
      <c r="C87" s="97"/>
      <c r="D87" s="249"/>
      <c r="E87" s="81" t="s">
        <v>424</v>
      </c>
      <c r="F87" s="249"/>
      <c r="G87" s="81" t="s">
        <v>508</v>
      </c>
      <c r="H87" s="249"/>
      <c r="I87" s="111">
        <v>400000</v>
      </c>
      <c r="J87" s="261"/>
    </row>
    <row r="88" spans="1:10" ht="11.25" customHeight="1">
      <c r="A88" s="86"/>
      <c r="B88" s="86"/>
      <c r="C88" s="86"/>
      <c r="D88" s="254"/>
      <c r="E88" s="86"/>
      <c r="F88" s="254"/>
      <c r="G88" s="83" t="s">
        <v>509</v>
      </c>
      <c r="H88" s="254"/>
      <c r="I88" s="88"/>
      <c r="J88" s="242"/>
    </row>
    <row r="89" spans="1:10" ht="11.25" customHeight="1">
      <c r="A89" s="79" t="s">
        <v>510</v>
      </c>
      <c r="B89" s="79"/>
      <c r="C89" s="79"/>
      <c r="D89" s="251"/>
      <c r="E89" s="142" t="s">
        <v>511</v>
      </c>
      <c r="F89" s="251"/>
      <c r="G89" s="142" t="s">
        <v>512</v>
      </c>
      <c r="H89" s="251"/>
      <c r="I89" s="126" t="s">
        <v>1549</v>
      </c>
      <c r="J89" s="232"/>
    </row>
    <row r="90" spans="1:10" ht="11.25" customHeight="1">
      <c r="A90" s="105" t="s">
        <v>1713</v>
      </c>
      <c r="B90" s="102"/>
      <c r="C90" s="102"/>
      <c r="D90" s="251"/>
      <c r="E90" s="142" t="s">
        <v>513</v>
      </c>
      <c r="F90" s="251"/>
      <c r="G90" s="138" t="s">
        <v>1535</v>
      </c>
      <c r="H90" s="251"/>
      <c r="I90" s="104" t="s">
        <v>1549</v>
      </c>
      <c r="J90" s="233"/>
    </row>
    <row r="91" spans="1:10" ht="11.25" customHeight="1">
      <c r="A91" s="97" t="s">
        <v>1593</v>
      </c>
      <c r="B91" s="81"/>
      <c r="C91" s="81"/>
      <c r="D91" s="249"/>
      <c r="E91" s="81" t="s">
        <v>514</v>
      </c>
      <c r="F91" s="249"/>
      <c r="G91" s="81" t="s">
        <v>515</v>
      </c>
      <c r="H91" s="249"/>
      <c r="I91" s="202" t="s">
        <v>1549</v>
      </c>
      <c r="J91" s="239"/>
    </row>
    <row r="92" spans="1:10" ht="11.25" customHeight="1">
      <c r="A92" s="86"/>
      <c r="B92" s="86"/>
      <c r="C92" s="86"/>
      <c r="D92" s="254"/>
      <c r="E92" s="86"/>
      <c r="F92" s="254"/>
      <c r="G92" s="264" t="s">
        <v>516</v>
      </c>
      <c r="H92" s="254"/>
      <c r="I92" s="126"/>
      <c r="J92" s="232"/>
    </row>
    <row r="93" spans="1:10" ht="11.25" customHeight="1">
      <c r="A93" s="132" t="s">
        <v>1713</v>
      </c>
      <c r="B93" s="97"/>
      <c r="C93" s="97"/>
      <c r="D93" s="249"/>
      <c r="E93" s="81" t="s">
        <v>517</v>
      </c>
      <c r="F93" s="249"/>
      <c r="G93" s="81" t="s">
        <v>518</v>
      </c>
      <c r="H93" s="249"/>
      <c r="I93" s="115">
        <v>500000</v>
      </c>
      <c r="J93" s="261" t="s">
        <v>1533</v>
      </c>
    </row>
    <row r="94" spans="1:10" ht="11.25" customHeight="1">
      <c r="A94" s="86"/>
      <c r="B94" s="86"/>
      <c r="C94" s="86"/>
      <c r="D94" s="254"/>
      <c r="E94" s="86"/>
      <c r="F94" s="254"/>
      <c r="G94" s="264" t="s">
        <v>519</v>
      </c>
      <c r="H94" s="254"/>
      <c r="I94" s="88"/>
      <c r="J94" s="240"/>
    </row>
    <row r="95" spans="1:10" ht="12" customHeight="1">
      <c r="A95" s="105" t="s">
        <v>1713</v>
      </c>
      <c r="B95" s="102"/>
      <c r="C95" s="102"/>
      <c r="D95" s="251"/>
      <c r="E95" s="142" t="s">
        <v>445</v>
      </c>
      <c r="F95" s="251"/>
      <c r="G95" s="142" t="s">
        <v>520</v>
      </c>
      <c r="H95" s="251"/>
      <c r="I95" s="104">
        <v>340000</v>
      </c>
      <c r="J95" s="252"/>
    </row>
    <row r="96" spans="1:10" ht="12" customHeight="1">
      <c r="A96" s="105" t="s">
        <v>1713</v>
      </c>
      <c r="B96" s="79"/>
      <c r="C96" s="79"/>
      <c r="D96" s="251"/>
      <c r="E96" s="142" t="s">
        <v>498</v>
      </c>
      <c r="F96" s="251"/>
      <c r="G96" s="142" t="s">
        <v>499</v>
      </c>
      <c r="H96" s="251"/>
      <c r="I96" s="104" t="s">
        <v>1549</v>
      </c>
      <c r="J96" s="233"/>
    </row>
    <row r="97" spans="1:10" ht="12" customHeight="1">
      <c r="A97" s="339" t="s">
        <v>779</v>
      </c>
      <c r="B97" s="339"/>
      <c r="C97" s="339"/>
      <c r="D97" s="339"/>
      <c r="E97" s="339"/>
      <c r="F97" s="339"/>
      <c r="G97" s="339"/>
      <c r="H97" s="339"/>
      <c r="I97" s="339"/>
      <c r="J97" s="339"/>
    </row>
    <row r="98" spans="1:10" ht="12" customHeight="1">
      <c r="A98" s="339" t="s">
        <v>1838</v>
      </c>
      <c r="B98" s="339"/>
      <c r="C98" s="339"/>
      <c r="D98" s="339"/>
      <c r="E98" s="339"/>
      <c r="F98" s="339"/>
      <c r="G98" s="339"/>
      <c r="H98" s="339"/>
      <c r="I98" s="339"/>
      <c r="J98" s="339"/>
    </row>
    <row r="99" spans="1:10" ht="12" customHeight="1">
      <c r="A99" s="339" t="s">
        <v>1862</v>
      </c>
      <c r="B99" s="339"/>
      <c r="C99" s="339"/>
      <c r="D99" s="339"/>
      <c r="E99" s="339"/>
      <c r="F99" s="339"/>
      <c r="G99" s="339"/>
      <c r="H99" s="339"/>
      <c r="I99" s="339"/>
      <c r="J99" s="339"/>
    </row>
    <row r="100" spans="1:10" ht="11.25" customHeight="1">
      <c r="A100" s="340" t="s">
        <v>521</v>
      </c>
      <c r="B100" s="340"/>
      <c r="C100" s="340"/>
      <c r="D100" s="340"/>
      <c r="E100" s="340"/>
      <c r="F100" s="340"/>
      <c r="G100" s="340"/>
      <c r="H100" s="340"/>
      <c r="I100" s="340"/>
      <c r="J100" s="340"/>
    </row>
    <row r="101" spans="1:10" ht="11.25" customHeight="1">
      <c r="A101" s="339" t="s">
        <v>1863</v>
      </c>
      <c r="B101" s="339"/>
      <c r="C101" s="339"/>
      <c r="D101" s="339"/>
      <c r="E101" s="339"/>
      <c r="F101" s="339"/>
      <c r="G101" s="339"/>
      <c r="H101" s="339"/>
      <c r="I101" s="339"/>
      <c r="J101" s="339"/>
    </row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</sheetData>
  <sheetProtection/>
  <mergeCells count="15">
    <mergeCell ref="A1:J1"/>
    <mergeCell ref="A2:J2"/>
    <mergeCell ref="A3:J3"/>
    <mergeCell ref="A5:J5"/>
    <mergeCell ref="A66:J66"/>
    <mergeCell ref="A67:J67"/>
    <mergeCell ref="A99:J99"/>
    <mergeCell ref="A100:J100"/>
    <mergeCell ref="A101:J101"/>
    <mergeCell ref="A68:J68"/>
    <mergeCell ref="A69:J69"/>
    <mergeCell ref="A70:J70"/>
    <mergeCell ref="A72:J72"/>
    <mergeCell ref="A97:J97"/>
    <mergeCell ref="A98:J98"/>
  </mergeCells>
  <printOptions/>
  <pageMargins left="0.5" right="0.5" top="0.5" bottom="0.75" header="0.5" footer="0.5"/>
  <pageSetup horizontalDpi="1200" verticalDpi="12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36">
      <selection activeCell="A57" sqref="A1:N57"/>
    </sheetView>
  </sheetViews>
  <sheetFormatPr defaultColWidth="9.140625" defaultRowHeight="12"/>
  <cols>
    <col min="1" max="1" width="19.8515625" style="0" customWidth="1"/>
    <col min="2" max="2" width="23.28125" style="0" customWidth="1"/>
    <col min="3" max="3" width="7.421875" style="0" customWidth="1"/>
    <col min="4" max="4" width="1.8515625" style="0" customWidth="1"/>
    <col min="5" max="5" width="12.8515625" style="0" customWidth="1"/>
    <col min="6" max="6" width="2.00390625" style="0" customWidth="1"/>
    <col min="7" max="7" width="12.8515625" style="0" customWidth="1"/>
    <col min="8" max="8" width="2.00390625" style="0" customWidth="1"/>
    <col min="9" max="9" width="12.8515625" style="0" customWidth="1"/>
    <col min="10" max="10" width="2.00390625" style="0" customWidth="1"/>
    <col min="11" max="11" width="12.8515625" style="0" customWidth="1"/>
    <col min="12" max="12" width="2.00390625" style="0" customWidth="1"/>
    <col min="13" max="13" width="12.8515625" style="0" customWidth="1"/>
    <col min="14" max="14" width="2.00390625" style="0" customWidth="1"/>
  </cols>
  <sheetData>
    <row r="1" spans="1:14" ht="11.25" customHeight="1">
      <c r="A1" s="331" t="s">
        <v>530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</row>
    <row r="2" spans="1:14" ht="11.25" customHeight="1">
      <c r="A2" s="331" t="s">
        <v>839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</row>
    <row r="3" spans="1:14" ht="11.25" customHeight="1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</row>
    <row r="4" spans="1:14" ht="11.25" customHeight="1">
      <c r="A4" s="331" t="s">
        <v>1521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</row>
    <row r="5" spans="1:14" ht="11.25" customHeight="1">
      <c r="A5" s="332"/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</row>
    <row r="6" spans="1:14" ht="11.25" customHeight="1">
      <c r="A6" s="336" t="s">
        <v>1579</v>
      </c>
      <c r="B6" s="336"/>
      <c r="C6" s="336"/>
      <c r="D6" s="6"/>
      <c r="E6" s="7" t="s">
        <v>1522</v>
      </c>
      <c r="F6" s="8"/>
      <c r="G6" s="7" t="s">
        <v>1523</v>
      </c>
      <c r="H6" s="8"/>
      <c r="I6" s="7" t="s">
        <v>1524</v>
      </c>
      <c r="J6" s="8"/>
      <c r="K6" s="7" t="s">
        <v>1525</v>
      </c>
      <c r="L6" s="8"/>
      <c r="M6" s="7" t="s">
        <v>1526</v>
      </c>
      <c r="N6" s="8"/>
    </row>
    <row r="7" spans="1:14" ht="12" customHeight="1">
      <c r="A7" s="336" t="s">
        <v>840</v>
      </c>
      <c r="B7" s="336"/>
      <c r="C7" s="336"/>
      <c r="D7" s="11"/>
      <c r="E7" s="12"/>
      <c r="F7" s="13"/>
      <c r="G7" s="12"/>
      <c r="H7" s="13"/>
      <c r="I7" s="12"/>
      <c r="J7" s="13"/>
      <c r="K7" s="12"/>
      <c r="L7" s="13"/>
      <c r="M7" s="12"/>
      <c r="N7" s="13"/>
    </row>
    <row r="8" spans="1:14" ht="12" customHeight="1">
      <c r="A8" s="37" t="s">
        <v>841</v>
      </c>
      <c r="B8" s="10"/>
      <c r="C8" s="10"/>
      <c r="D8" s="11"/>
      <c r="E8" s="12">
        <v>3000</v>
      </c>
      <c r="F8" s="13"/>
      <c r="G8" s="12">
        <v>3000</v>
      </c>
      <c r="H8" s="13"/>
      <c r="I8" s="12">
        <v>3000</v>
      </c>
      <c r="J8" s="13"/>
      <c r="K8" s="12">
        <v>3000</v>
      </c>
      <c r="L8" s="13"/>
      <c r="M8" s="12">
        <v>3000</v>
      </c>
      <c r="N8" s="13"/>
    </row>
    <row r="9" spans="1:14" ht="11.25" customHeight="1">
      <c r="A9" s="9" t="s">
        <v>1649</v>
      </c>
      <c r="B9" s="10"/>
      <c r="C9" s="10"/>
      <c r="D9" s="11"/>
      <c r="E9" s="12"/>
      <c r="F9" s="13"/>
      <c r="G9" s="12"/>
      <c r="H9" s="13"/>
      <c r="I9" s="12"/>
      <c r="J9" s="13"/>
      <c r="K9" s="12"/>
      <c r="L9" s="13"/>
      <c r="M9" s="12"/>
      <c r="N9" s="13"/>
    </row>
    <row r="10" spans="1:14" ht="11.25" customHeight="1">
      <c r="A10" s="15" t="s">
        <v>1686</v>
      </c>
      <c r="B10" s="10"/>
      <c r="C10" s="10"/>
      <c r="D10" s="11"/>
      <c r="E10" s="12">
        <v>83000</v>
      </c>
      <c r="F10" s="14"/>
      <c r="G10" s="12">
        <v>103500</v>
      </c>
      <c r="H10" s="14"/>
      <c r="I10" s="12">
        <v>100000</v>
      </c>
      <c r="J10" s="14"/>
      <c r="K10" s="12">
        <v>95000</v>
      </c>
      <c r="L10" s="14"/>
      <c r="M10" s="12">
        <v>95000</v>
      </c>
      <c r="N10" s="13" t="s">
        <v>1533</v>
      </c>
    </row>
    <row r="11" spans="1:14" ht="11.25" customHeight="1">
      <c r="A11" s="15" t="s">
        <v>2009</v>
      </c>
      <c r="B11" s="10"/>
      <c r="C11" s="10"/>
      <c r="D11" s="11"/>
      <c r="E11" s="12"/>
      <c r="F11" s="13"/>
      <c r="G11" s="12"/>
      <c r="H11" s="13"/>
      <c r="I11" s="12"/>
      <c r="J11" s="13"/>
      <c r="K11" s="12"/>
      <c r="L11" s="13"/>
      <c r="M11" s="12"/>
      <c r="N11" s="13"/>
    </row>
    <row r="12" spans="1:14" ht="12" customHeight="1">
      <c r="A12" s="186" t="s">
        <v>842</v>
      </c>
      <c r="B12" s="10"/>
      <c r="C12" s="10"/>
      <c r="D12" s="11"/>
      <c r="E12" s="159">
        <v>94000</v>
      </c>
      <c r="F12" s="14" t="s">
        <v>1539</v>
      </c>
      <c r="G12" s="159">
        <v>105000</v>
      </c>
      <c r="H12" s="14" t="s">
        <v>1539</v>
      </c>
      <c r="I12" s="159">
        <v>95000</v>
      </c>
      <c r="J12" s="14" t="s">
        <v>1539</v>
      </c>
      <c r="K12" s="159">
        <v>92000</v>
      </c>
      <c r="L12" s="14" t="s">
        <v>1539</v>
      </c>
      <c r="M12" s="159">
        <v>92000</v>
      </c>
      <c r="N12" s="14"/>
    </row>
    <row r="13" spans="1:14" ht="11.25" customHeight="1">
      <c r="A13" s="124" t="s">
        <v>1927</v>
      </c>
      <c r="B13" s="10"/>
      <c r="C13" s="10"/>
      <c r="D13" s="11"/>
      <c r="E13" s="116">
        <v>93770</v>
      </c>
      <c r="F13" s="45" t="s">
        <v>1539</v>
      </c>
      <c r="G13" s="116">
        <v>103870</v>
      </c>
      <c r="H13" s="45" t="s">
        <v>1539</v>
      </c>
      <c r="I13" s="116">
        <v>92300</v>
      </c>
      <c r="J13" s="45" t="s">
        <v>1539</v>
      </c>
      <c r="K13" s="116">
        <v>89655</v>
      </c>
      <c r="L13" s="45" t="s">
        <v>1539</v>
      </c>
      <c r="M13" s="116">
        <v>90000</v>
      </c>
      <c r="N13" s="45" t="s">
        <v>1533</v>
      </c>
    </row>
    <row r="14" spans="1:14" ht="11.25" customHeight="1">
      <c r="A14" s="9" t="s">
        <v>1727</v>
      </c>
      <c r="B14" s="10"/>
      <c r="C14" s="20" t="s">
        <v>1561</v>
      </c>
      <c r="D14" s="11"/>
      <c r="E14" s="12">
        <v>88350</v>
      </c>
      <c r="F14" s="14"/>
      <c r="G14" s="12">
        <v>84210</v>
      </c>
      <c r="H14" s="14"/>
      <c r="I14" s="12">
        <v>84000</v>
      </c>
      <c r="J14" s="14" t="s">
        <v>1533</v>
      </c>
      <c r="K14" s="12">
        <v>85000</v>
      </c>
      <c r="L14" s="14" t="s">
        <v>1533</v>
      </c>
      <c r="M14" s="12">
        <v>85000</v>
      </c>
      <c r="N14" s="14" t="s">
        <v>1533</v>
      </c>
    </row>
    <row r="15" spans="1:14" ht="12" customHeight="1">
      <c r="A15" s="37" t="s">
        <v>819</v>
      </c>
      <c r="B15" s="10"/>
      <c r="C15" s="10"/>
      <c r="D15" s="11"/>
      <c r="E15" s="12">
        <v>500</v>
      </c>
      <c r="F15" s="13"/>
      <c r="G15" s="12">
        <v>575</v>
      </c>
      <c r="H15" s="13"/>
      <c r="I15" s="12">
        <v>600</v>
      </c>
      <c r="J15" s="13"/>
      <c r="K15" s="12">
        <v>600</v>
      </c>
      <c r="L15" s="13"/>
      <c r="M15" s="12">
        <v>500</v>
      </c>
      <c r="N15" s="13"/>
    </row>
    <row r="16" spans="1:14" ht="12" customHeight="1">
      <c r="A16" s="37" t="s">
        <v>1850</v>
      </c>
      <c r="B16" s="10"/>
      <c r="C16" s="20" t="s">
        <v>1561</v>
      </c>
      <c r="D16" s="11"/>
      <c r="E16" s="12" t="s">
        <v>1549</v>
      </c>
      <c r="F16" s="13"/>
      <c r="G16" s="12" t="s">
        <v>1549</v>
      </c>
      <c r="H16" s="13"/>
      <c r="I16" s="12">
        <v>850</v>
      </c>
      <c r="J16" s="14"/>
      <c r="K16" s="12">
        <v>900</v>
      </c>
      <c r="L16" s="13"/>
      <c r="M16" s="12">
        <v>900</v>
      </c>
      <c r="N16" s="13"/>
    </row>
    <row r="17" spans="1:14" ht="12" customHeight="1">
      <c r="A17" s="37" t="s">
        <v>843</v>
      </c>
      <c r="B17" s="10"/>
      <c r="C17" s="21" t="s">
        <v>1535</v>
      </c>
      <c r="D17" s="11"/>
      <c r="E17" s="12">
        <v>80000</v>
      </c>
      <c r="F17" s="13"/>
      <c r="G17" s="12">
        <v>83000</v>
      </c>
      <c r="H17" s="13"/>
      <c r="I17" s="12">
        <v>83000</v>
      </c>
      <c r="J17" s="13"/>
      <c r="K17" s="12">
        <v>83000</v>
      </c>
      <c r="L17" s="13"/>
      <c r="M17" s="12">
        <v>83000</v>
      </c>
      <c r="N17" s="13"/>
    </row>
    <row r="18" spans="1:14" ht="11.25" customHeight="1">
      <c r="A18" s="9" t="s">
        <v>1752</v>
      </c>
      <c r="B18" s="10"/>
      <c r="C18" s="10"/>
      <c r="D18" s="11"/>
      <c r="E18" s="12"/>
      <c r="F18" s="13"/>
      <c r="G18" s="12"/>
      <c r="H18" s="13"/>
      <c r="I18" s="12"/>
      <c r="J18" s="13"/>
      <c r="K18" s="12"/>
      <c r="L18" s="13"/>
      <c r="M18" s="12"/>
      <c r="N18" s="13"/>
    </row>
    <row r="19" spans="1:14" ht="11.25" customHeight="1">
      <c r="A19" s="15" t="s">
        <v>1589</v>
      </c>
      <c r="B19" s="10"/>
      <c r="C19" s="10"/>
      <c r="D19" s="11"/>
      <c r="E19" s="12">
        <v>602166</v>
      </c>
      <c r="F19" s="14"/>
      <c r="G19" s="12">
        <v>607253</v>
      </c>
      <c r="H19" s="13"/>
      <c r="I19" s="12">
        <v>592450</v>
      </c>
      <c r="J19" s="14"/>
      <c r="K19" s="12">
        <v>740000</v>
      </c>
      <c r="L19" s="13" t="s">
        <v>1533</v>
      </c>
      <c r="M19" s="12">
        <v>680000</v>
      </c>
      <c r="N19" s="13" t="s">
        <v>1533</v>
      </c>
    </row>
    <row r="20" spans="1:14" ht="11.25" customHeight="1">
      <c r="A20" s="15" t="s">
        <v>523</v>
      </c>
      <c r="B20" s="10"/>
      <c r="C20" s="10"/>
      <c r="D20" s="11"/>
      <c r="E20" s="12">
        <v>562200</v>
      </c>
      <c r="F20" s="14"/>
      <c r="G20" s="12">
        <v>576500</v>
      </c>
      <c r="H20" s="14"/>
      <c r="I20" s="12">
        <v>560000</v>
      </c>
      <c r="J20" s="14"/>
      <c r="K20" s="12">
        <v>700000</v>
      </c>
      <c r="L20" s="13"/>
      <c r="M20" s="12">
        <v>640000</v>
      </c>
      <c r="N20" s="13"/>
    </row>
    <row r="21" spans="1:14" ht="11.25" customHeight="1">
      <c r="A21" s="9" t="s">
        <v>524</v>
      </c>
      <c r="B21" s="10"/>
      <c r="C21" s="10"/>
      <c r="D21" s="11"/>
      <c r="E21" s="12">
        <v>60000</v>
      </c>
      <c r="F21" s="14" t="s">
        <v>1533</v>
      </c>
      <c r="G21" s="12">
        <v>35030</v>
      </c>
      <c r="H21" s="14"/>
      <c r="I21" s="12">
        <v>45000</v>
      </c>
      <c r="J21" s="14" t="s">
        <v>1533</v>
      </c>
      <c r="K21" s="12">
        <v>71800</v>
      </c>
      <c r="L21" s="14" t="s">
        <v>1539</v>
      </c>
      <c r="M21" s="12">
        <v>70445</v>
      </c>
      <c r="N21" s="14"/>
    </row>
    <row r="22" spans="1:14" ht="11.25" customHeight="1">
      <c r="A22" s="336" t="s">
        <v>1662</v>
      </c>
      <c r="B22" s="336"/>
      <c r="C22" s="336"/>
      <c r="D22" s="11"/>
      <c r="E22" s="38"/>
      <c r="F22" s="13"/>
      <c r="G22" s="38"/>
      <c r="H22" s="13"/>
      <c r="I22" s="38"/>
      <c r="J22" s="13"/>
      <c r="K22" s="38"/>
      <c r="L22" s="13"/>
      <c r="M22" s="38"/>
      <c r="N22" s="13"/>
    </row>
    <row r="23" spans="1:14" ht="11.25" customHeight="1">
      <c r="A23" s="9" t="s">
        <v>1580</v>
      </c>
      <c r="B23" s="15"/>
      <c r="C23" s="20"/>
      <c r="D23" s="11"/>
      <c r="E23" s="38">
        <v>5067800</v>
      </c>
      <c r="F23" s="14"/>
      <c r="G23" s="38">
        <v>5068000</v>
      </c>
      <c r="H23" s="14"/>
      <c r="I23" s="38">
        <v>5700000</v>
      </c>
      <c r="J23" s="14" t="s">
        <v>1573</v>
      </c>
      <c r="K23" s="38">
        <v>6500000</v>
      </c>
      <c r="L23" s="14" t="s">
        <v>1539</v>
      </c>
      <c r="M23" s="38">
        <v>6600000</v>
      </c>
      <c r="N23" s="13" t="s">
        <v>1533</v>
      </c>
    </row>
    <row r="24" spans="1:14" ht="11.25" customHeight="1">
      <c r="A24" s="9" t="s">
        <v>1530</v>
      </c>
      <c r="B24" s="15"/>
      <c r="C24" s="20"/>
      <c r="D24" s="11"/>
      <c r="E24" s="38"/>
      <c r="F24" s="14"/>
      <c r="G24" s="38"/>
      <c r="H24" s="14"/>
      <c r="I24" s="38"/>
      <c r="J24" s="14"/>
      <c r="K24" s="38"/>
      <c r="L24" s="14"/>
      <c r="M24" s="38"/>
      <c r="N24" s="14"/>
    </row>
    <row r="25" spans="1:14" ht="12" customHeight="1">
      <c r="A25" s="40" t="s">
        <v>834</v>
      </c>
      <c r="B25" s="15"/>
      <c r="C25" s="20"/>
      <c r="D25" s="11"/>
      <c r="E25" s="38">
        <v>15000</v>
      </c>
      <c r="F25" s="14"/>
      <c r="G25" s="38">
        <v>15000</v>
      </c>
      <c r="H25" s="14"/>
      <c r="I25" s="38">
        <v>15000</v>
      </c>
      <c r="J25" s="14"/>
      <c r="K25" s="38">
        <v>15000</v>
      </c>
      <c r="L25" s="14"/>
      <c r="M25" s="38">
        <v>15000</v>
      </c>
      <c r="N25" s="14"/>
    </row>
    <row r="26" spans="1:14" ht="11.25" customHeight="1">
      <c r="A26" s="15" t="s">
        <v>437</v>
      </c>
      <c r="B26" s="15"/>
      <c r="C26" s="20"/>
      <c r="D26" s="11"/>
      <c r="E26" s="38">
        <v>202300</v>
      </c>
      <c r="F26" s="14"/>
      <c r="G26" s="38">
        <v>216600</v>
      </c>
      <c r="H26" s="14"/>
      <c r="I26" s="38">
        <v>251000</v>
      </c>
      <c r="J26" s="14"/>
      <c r="K26" s="38">
        <v>250000</v>
      </c>
      <c r="L26" s="14" t="s">
        <v>1533</v>
      </c>
      <c r="M26" s="38">
        <v>250000</v>
      </c>
      <c r="N26" s="13" t="s">
        <v>1533</v>
      </c>
    </row>
    <row r="27" spans="1:14" ht="12" customHeight="1">
      <c r="A27" s="37" t="s">
        <v>844</v>
      </c>
      <c r="B27" s="15"/>
      <c r="C27" s="20"/>
      <c r="D27" s="11"/>
      <c r="E27" s="159">
        <v>4300</v>
      </c>
      <c r="F27" s="14" t="s">
        <v>1539</v>
      </c>
      <c r="G27" s="159">
        <v>4300</v>
      </c>
      <c r="H27" s="14" t="s">
        <v>1539</v>
      </c>
      <c r="I27" s="159">
        <v>4300</v>
      </c>
      <c r="J27" s="14" t="s">
        <v>1539</v>
      </c>
      <c r="K27" s="159">
        <v>4300</v>
      </c>
      <c r="L27" s="14" t="s">
        <v>1539</v>
      </c>
      <c r="M27" s="159">
        <v>4300</v>
      </c>
      <c r="N27" s="14"/>
    </row>
    <row r="28" spans="1:14" ht="11.25" customHeight="1">
      <c r="A28" s="9" t="s">
        <v>2041</v>
      </c>
      <c r="B28" s="15"/>
      <c r="C28" s="20"/>
      <c r="D28" s="11"/>
      <c r="E28" s="12">
        <v>86000</v>
      </c>
      <c r="F28" s="13"/>
      <c r="G28" s="12">
        <v>85000</v>
      </c>
      <c r="H28" s="13"/>
      <c r="I28" s="12">
        <v>88000</v>
      </c>
      <c r="J28" s="13"/>
      <c r="K28" s="12">
        <v>90000</v>
      </c>
      <c r="L28" s="14" t="s">
        <v>1533</v>
      </c>
      <c r="M28" s="12">
        <v>90000</v>
      </c>
      <c r="N28" s="13" t="s">
        <v>1533</v>
      </c>
    </row>
    <row r="29" spans="1:14" ht="12" customHeight="1">
      <c r="A29" s="37" t="s">
        <v>845</v>
      </c>
      <c r="B29" s="15"/>
      <c r="C29" s="20"/>
      <c r="D29" s="11"/>
      <c r="E29" s="38">
        <v>60</v>
      </c>
      <c r="F29" s="14"/>
      <c r="G29" s="38">
        <v>60</v>
      </c>
      <c r="H29" s="14"/>
      <c r="I29" s="38">
        <v>60</v>
      </c>
      <c r="J29" s="14"/>
      <c r="K29" s="38">
        <v>60</v>
      </c>
      <c r="L29" s="14"/>
      <c r="M29" s="38">
        <v>60</v>
      </c>
      <c r="N29" s="14"/>
    </row>
    <row r="30" spans="1:14" ht="12" customHeight="1">
      <c r="A30" s="37" t="s">
        <v>846</v>
      </c>
      <c r="B30" s="15"/>
      <c r="C30" s="20"/>
      <c r="D30" s="11"/>
      <c r="E30" s="38">
        <v>80000</v>
      </c>
      <c r="F30" s="14"/>
      <c r="G30" s="38">
        <v>80000</v>
      </c>
      <c r="H30" s="14"/>
      <c r="I30" s="38">
        <v>80000</v>
      </c>
      <c r="J30" s="14"/>
      <c r="K30" s="38">
        <v>80000</v>
      </c>
      <c r="L30" s="14"/>
      <c r="M30" s="38">
        <v>80000</v>
      </c>
      <c r="N30" s="14"/>
    </row>
    <row r="31" spans="1:14" ht="12" customHeight="1">
      <c r="A31" s="37" t="s">
        <v>1868</v>
      </c>
      <c r="B31" s="15"/>
      <c r="C31" s="20" t="s">
        <v>1561</v>
      </c>
      <c r="D31" s="11"/>
      <c r="E31" s="38">
        <v>2000</v>
      </c>
      <c r="F31" s="13"/>
      <c r="G31" s="38">
        <v>2000</v>
      </c>
      <c r="H31" s="13"/>
      <c r="I31" s="38">
        <v>2000</v>
      </c>
      <c r="J31" s="13"/>
      <c r="K31" s="38">
        <v>2000</v>
      </c>
      <c r="L31" s="13"/>
      <c r="M31" s="38">
        <v>2000</v>
      </c>
      <c r="N31" s="13"/>
    </row>
    <row r="32" spans="1:14" ht="12" customHeight="1">
      <c r="A32" s="230" t="s">
        <v>792</v>
      </c>
      <c r="B32" s="15"/>
      <c r="C32" s="20"/>
      <c r="D32" s="11"/>
      <c r="E32" s="12">
        <v>875300</v>
      </c>
      <c r="F32" s="14" t="s">
        <v>1688</v>
      </c>
      <c r="G32" s="12">
        <v>880000</v>
      </c>
      <c r="H32" s="14"/>
      <c r="I32" s="12">
        <v>940000</v>
      </c>
      <c r="J32" s="14"/>
      <c r="K32" s="12">
        <v>1000000</v>
      </c>
      <c r="L32" s="14"/>
      <c r="M32" s="12">
        <v>1000000</v>
      </c>
      <c r="N32" s="14"/>
    </row>
    <row r="33" spans="1:14" ht="11.25" customHeight="1">
      <c r="A33" s="9" t="s">
        <v>525</v>
      </c>
      <c r="B33" s="15"/>
      <c r="C33" s="20"/>
      <c r="D33" s="11"/>
      <c r="E33" s="38"/>
      <c r="F33" s="14"/>
      <c r="G33" s="38"/>
      <c r="H33" s="14"/>
      <c r="I33" s="38"/>
      <c r="J33" s="14"/>
      <c r="K33" s="38"/>
      <c r="L33" s="14"/>
      <c r="M33" s="38"/>
      <c r="N33" s="14"/>
    </row>
    <row r="34" spans="1:14" ht="11.25" customHeight="1">
      <c r="A34" s="15" t="s">
        <v>1751</v>
      </c>
      <c r="B34" s="15"/>
      <c r="C34" s="20"/>
      <c r="D34" s="11"/>
      <c r="E34" s="38">
        <v>430000</v>
      </c>
      <c r="F34" s="14" t="s">
        <v>1539</v>
      </c>
      <c r="G34" s="38">
        <v>430000</v>
      </c>
      <c r="H34" s="14" t="s">
        <v>1539</v>
      </c>
      <c r="I34" s="38">
        <v>600000</v>
      </c>
      <c r="J34" s="14"/>
      <c r="K34" s="38">
        <v>600000</v>
      </c>
      <c r="L34" s="14"/>
      <c r="M34" s="38">
        <v>600000</v>
      </c>
      <c r="N34" s="14"/>
    </row>
    <row r="35" spans="1:14" ht="12" customHeight="1">
      <c r="A35" s="40" t="s">
        <v>807</v>
      </c>
      <c r="B35" s="15"/>
      <c r="C35" s="20"/>
      <c r="D35" s="11"/>
      <c r="E35" s="38">
        <f>ROUND(101900,-3)</f>
        <v>102000</v>
      </c>
      <c r="F35" s="14" t="s">
        <v>1539</v>
      </c>
      <c r="G35" s="38">
        <f>ROUND(101900,-3)</f>
        <v>102000</v>
      </c>
      <c r="H35" s="14" t="s">
        <v>1539</v>
      </c>
      <c r="I35" s="38">
        <v>140000</v>
      </c>
      <c r="J35" s="13"/>
      <c r="K35" s="38">
        <v>140000</v>
      </c>
      <c r="L35" s="13"/>
      <c r="M35" s="38">
        <v>140000</v>
      </c>
      <c r="N35" s="13"/>
    </row>
    <row r="36" spans="1:14" ht="11.25" customHeight="1">
      <c r="A36" s="9" t="s">
        <v>526</v>
      </c>
      <c r="B36" s="15"/>
      <c r="C36" s="20"/>
      <c r="D36" s="11"/>
      <c r="E36" s="172"/>
      <c r="F36" s="173"/>
      <c r="G36" s="172"/>
      <c r="H36" s="173"/>
      <c r="I36" s="172"/>
      <c r="J36" s="173"/>
      <c r="K36" s="172"/>
      <c r="L36" s="173"/>
      <c r="M36" s="172"/>
      <c r="N36" s="173"/>
    </row>
    <row r="37" spans="1:14" ht="12" customHeight="1">
      <c r="A37" s="265" t="s">
        <v>847</v>
      </c>
      <c r="B37" s="15"/>
      <c r="C37" s="20"/>
      <c r="D37" s="11"/>
      <c r="E37" s="38"/>
      <c r="F37" s="13"/>
      <c r="G37" s="38"/>
      <c r="H37" s="13"/>
      <c r="I37" s="38"/>
      <c r="J37" s="13"/>
      <c r="K37" s="38"/>
      <c r="L37" s="13"/>
      <c r="M37" s="38"/>
      <c r="N37" s="13"/>
    </row>
    <row r="38" spans="1:14" ht="11.25" customHeight="1">
      <c r="A38" s="266" t="s">
        <v>2045</v>
      </c>
      <c r="B38" s="15"/>
      <c r="C38" s="20"/>
      <c r="D38" s="11"/>
      <c r="E38" s="38">
        <v>170000</v>
      </c>
      <c r="F38" s="13"/>
      <c r="G38" s="38">
        <v>170000</v>
      </c>
      <c r="H38" s="13"/>
      <c r="I38" s="38">
        <v>170000</v>
      </c>
      <c r="J38" s="13"/>
      <c r="K38" s="38">
        <v>170000</v>
      </c>
      <c r="L38" s="13"/>
      <c r="M38" s="38">
        <v>170000</v>
      </c>
      <c r="N38" s="13"/>
    </row>
    <row r="39" spans="1:14" ht="11.25" customHeight="1">
      <c r="A39" s="266" t="s">
        <v>2046</v>
      </c>
      <c r="B39" s="15"/>
      <c r="C39" s="20"/>
      <c r="D39" s="11"/>
      <c r="E39" s="39">
        <v>350000</v>
      </c>
      <c r="F39" s="18"/>
      <c r="G39" s="39">
        <v>350000</v>
      </c>
      <c r="H39" s="18"/>
      <c r="I39" s="39">
        <v>350000</v>
      </c>
      <c r="J39" s="18"/>
      <c r="K39" s="39">
        <v>350000</v>
      </c>
      <c r="L39" s="18"/>
      <c r="M39" s="39">
        <v>350000</v>
      </c>
      <c r="N39" s="18"/>
    </row>
    <row r="40" spans="1:14" ht="11.25" customHeight="1">
      <c r="A40" s="267" t="s">
        <v>1922</v>
      </c>
      <c r="B40" s="15"/>
      <c r="C40" s="20"/>
      <c r="D40" s="11"/>
      <c r="E40" s="12">
        <f>SUM(E38:E39)</f>
        <v>520000</v>
      </c>
      <c r="F40" s="14"/>
      <c r="G40" s="12">
        <f>SUM(G38:G39)</f>
        <v>520000</v>
      </c>
      <c r="H40" s="13"/>
      <c r="I40" s="12">
        <f>SUM(I38:I39)</f>
        <v>520000</v>
      </c>
      <c r="J40" s="13"/>
      <c r="K40" s="12">
        <f>SUM(K38:K39)</f>
        <v>520000</v>
      </c>
      <c r="L40" s="13"/>
      <c r="M40" s="12">
        <f>SUM(M38:M39)</f>
        <v>520000</v>
      </c>
      <c r="N40" s="13"/>
    </row>
    <row r="41" spans="1:14" ht="11.25" customHeight="1">
      <c r="A41" s="30" t="s">
        <v>1560</v>
      </c>
      <c r="B41" s="15"/>
      <c r="C41" s="20"/>
      <c r="D41" s="11"/>
      <c r="E41" s="38">
        <v>834300</v>
      </c>
      <c r="F41" s="13"/>
      <c r="G41" s="38">
        <v>740500</v>
      </c>
      <c r="H41" s="13"/>
      <c r="I41" s="38">
        <v>600000</v>
      </c>
      <c r="J41" s="13"/>
      <c r="K41" s="38">
        <v>600000</v>
      </c>
      <c r="L41" s="14" t="s">
        <v>1533</v>
      </c>
      <c r="M41" s="38">
        <v>600000</v>
      </c>
      <c r="N41" s="14"/>
    </row>
    <row r="42" spans="1:14" ht="11.25" customHeight="1">
      <c r="A42" s="336" t="s">
        <v>1672</v>
      </c>
      <c r="B42" s="336"/>
      <c r="C42" s="336"/>
      <c r="D42" s="11"/>
      <c r="E42" s="38"/>
      <c r="F42" s="13"/>
      <c r="G42" s="38"/>
      <c r="H42" s="13"/>
      <c r="I42" s="38"/>
      <c r="J42" s="13"/>
      <c r="K42" s="38"/>
      <c r="L42" s="13"/>
      <c r="M42" s="38"/>
      <c r="N42" s="13"/>
    </row>
    <row r="43" spans="1:14" ht="11.25" customHeight="1">
      <c r="A43" s="9" t="s">
        <v>1536</v>
      </c>
      <c r="B43" s="15"/>
      <c r="C43" s="20"/>
      <c r="D43" s="11"/>
      <c r="E43" s="38">
        <v>2699000</v>
      </c>
      <c r="F43" s="14" t="s">
        <v>1539</v>
      </c>
      <c r="G43" s="38">
        <v>3003000</v>
      </c>
      <c r="H43" s="14" t="s">
        <v>1539</v>
      </c>
      <c r="I43" s="38">
        <v>3126000</v>
      </c>
      <c r="J43" s="14" t="s">
        <v>1539</v>
      </c>
      <c r="K43" s="38">
        <v>3282000</v>
      </c>
      <c r="L43" s="14" t="s">
        <v>1539</v>
      </c>
      <c r="M43" s="38">
        <v>2400000</v>
      </c>
      <c r="N43" s="13"/>
    </row>
    <row r="44" spans="1:14" ht="11.25" customHeight="1">
      <c r="A44" s="9" t="s">
        <v>1673</v>
      </c>
      <c r="B44" s="15"/>
      <c r="C44" s="20" t="s">
        <v>1674</v>
      </c>
      <c r="D44" s="11"/>
      <c r="E44" s="38">
        <v>59862.138</v>
      </c>
      <c r="F44" s="14" t="s">
        <v>1539</v>
      </c>
      <c r="G44" s="38">
        <v>59692.236</v>
      </c>
      <c r="H44" s="14" t="s">
        <v>1539</v>
      </c>
      <c r="I44" s="38">
        <v>62750.472</v>
      </c>
      <c r="J44" s="14" t="s">
        <v>1539</v>
      </c>
      <c r="K44" s="38">
        <v>65185.734000000004</v>
      </c>
      <c r="L44" s="14" t="s">
        <v>1539</v>
      </c>
      <c r="M44" s="38">
        <v>67592.679</v>
      </c>
      <c r="N44" s="14"/>
    </row>
    <row r="45" spans="1:14" ht="11.25" customHeight="1">
      <c r="A45" s="9" t="s">
        <v>527</v>
      </c>
      <c r="B45" s="15"/>
      <c r="C45" s="20"/>
      <c r="D45" s="11"/>
      <c r="E45" s="38"/>
      <c r="F45" s="14"/>
      <c r="G45" s="38"/>
      <c r="H45" s="14"/>
      <c r="I45" s="38"/>
      <c r="J45" s="14"/>
      <c r="K45" s="38"/>
      <c r="L45" s="14"/>
      <c r="M45" s="38"/>
      <c r="N45" s="14"/>
    </row>
    <row r="46" spans="1:14" ht="11.25" customHeight="1">
      <c r="A46" s="15" t="s">
        <v>2051</v>
      </c>
      <c r="B46" s="15"/>
      <c r="C46" s="20"/>
      <c r="D46" s="11"/>
      <c r="E46" s="38">
        <v>4139000</v>
      </c>
      <c r="F46" s="14" t="s">
        <v>1539</v>
      </c>
      <c r="G46" s="38">
        <v>3451000</v>
      </c>
      <c r="H46" s="14" t="s">
        <v>1539</v>
      </c>
      <c r="I46" s="38">
        <v>3007000</v>
      </c>
      <c r="J46" s="14" t="s">
        <v>1539</v>
      </c>
      <c r="K46" s="38">
        <v>3017000</v>
      </c>
      <c r="L46" s="14" t="s">
        <v>1539</v>
      </c>
      <c r="M46" s="38">
        <v>2533000</v>
      </c>
      <c r="N46" s="13"/>
    </row>
    <row r="47" spans="1:14" ht="11.25" customHeight="1">
      <c r="A47" s="15" t="s">
        <v>528</v>
      </c>
      <c r="B47" s="15"/>
      <c r="C47" s="177" t="s">
        <v>407</v>
      </c>
      <c r="D47" s="11"/>
      <c r="E47" s="38">
        <v>29565</v>
      </c>
      <c r="F47" s="14"/>
      <c r="G47" s="38">
        <v>24648.085</v>
      </c>
      <c r="H47" s="14"/>
      <c r="I47" s="38">
        <v>21475.87</v>
      </c>
      <c r="J47" s="13"/>
      <c r="K47" s="38">
        <v>21551.06</v>
      </c>
      <c r="L47" s="13"/>
      <c r="M47" s="38">
        <v>18094.875</v>
      </c>
      <c r="N47" s="13"/>
    </row>
    <row r="48" spans="1:14" ht="11.25" customHeight="1">
      <c r="A48" s="27" t="s">
        <v>529</v>
      </c>
      <c r="B48" s="28"/>
      <c r="C48" s="29"/>
      <c r="D48" s="11"/>
      <c r="E48" s="12"/>
      <c r="F48" s="14"/>
      <c r="G48" s="12"/>
      <c r="H48" s="14"/>
      <c r="I48" s="12"/>
      <c r="J48" s="14"/>
      <c r="K48" s="12"/>
      <c r="L48" s="14"/>
      <c r="M48" s="12"/>
      <c r="N48" s="14"/>
    </row>
    <row r="49" spans="1:14" ht="11.25" customHeight="1">
      <c r="A49" s="15" t="s">
        <v>2051</v>
      </c>
      <c r="B49" s="15"/>
      <c r="C49" s="20"/>
      <c r="D49" s="11"/>
      <c r="E49" s="12">
        <v>7749000</v>
      </c>
      <c r="F49" s="14"/>
      <c r="G49" s="12">
        <v>7133000</v>
      </c>
      <c r="H49" s="14" t="s">
        <v>1539</v>
      </c>
      <c r="I49" s="12">
        <v>7323000</v>
      </c>
      <c r="J49" s="14" t="s">
        <v>1539</v>
      </c>
      <c r="K49" s="12" t="s">
        <v>1549</v>
      </c>
      <c r="L49" s="14" t="s">
        <v>1539</v>
      </c>
      <c r="M49" s="12" t="s">
        <v>1549</v>
      </c>
      <c r="N49" s="14"/>
    </row>
    <row r="50" spans="1:14" ht="11.25" customHeight="1">
      <c r="A50" s="15" t="s">
        <v>528</v>
      </c>
      <c r="B50" s="15"/>
      <c r="C50" s="177" t="s">
        <v>407</v>
      </c>
      <c r="D50" s="11"/>
      <c r="E50" s="12">
        <v>55351.155</v>
      </c>
      <c r="F50" s="14"/>
      <c r="G50" s="12">
        <v>50949.255</v>
      </c>
      <c r="H50" s="14"/>
      <c r="I50" s="12">
        <v>52308.15</v>
      </c>
      <c r="J50" s="14"/>
      <c r="K50" s="12" t="s">
        <v>1549</v>
      </c>
      <c r="L50" s="14"/>
      <c r="M50" s="12" t="s">
        <v>1549</v>
      </c>
      <c r="N50" s="14"/>
    </row>
    <row r="51" spans="1:14" ht="11.25" customHeight="1">
      <c r="A51" s="27" t="s">
        <v>2052</v>
      </c>
      <c r="B51" s="28"/>
      <c r="C51" s="29"/>
      <c r="D51" s="11"/>
      <c r="E51" s="38"/>
      <c r="F51" s="14"/>
      <c r="G51" s="38"/>
      <c r="H51" s="13"/>
      <c r="I51" s="38"/>
      <c r="J51" s="13"/>
      <c r="K51" s="38"/>
      <c r="L51" s="13"/>
      <c r="M51" s="38"/>
      <c r="N51" s="13"/>
    </row>
    <row r="52" spans="1:14" ht="11.25" customHeight="1">
      <c r="A52" s="28" t="s">
        <v>2053</v>
      </c>
      <c r="B52" s="28"/>
      <c r="C52" s="29"/>
      <c r="D52" s="11"/>
      <c r="E52" s="38">
        <v>2016</v>
      </c>
      <c r="F52" s="14"/>
      <c r="G52" s="38">
        <v>2300</v>
      </c>
      <c r="H52" s="13"/>
      <c r="I52" s="38">
        <v>2270</v>
      </c>
      <c r="J52" s="14"/>
      <c r="K52" s="38">
        <v>2320</v>
      </c>
      <c r="L52" s="13"/>
      <c r="M52" s="38">
        <v>2338</v>
      </c>
      <c r="N52" s="13"/>
    </row>
    <row r="53" spans="1:14" ht="12" customHeight="1">
      <c r="A53" s="268" t="s">
        <v>809</v>
      </c>
      <c r="B53" s="28"/>
      <c r="C53" s="29"/>
      <c r="D53" s="11"/>
      <c r="E53" s="38">
        <v>2377</v>
      </c>
      <c r="F53" s="14"/>
      <c r="G53" s="38">
        <v>2712</v>
      </c>
      <c r="H53" s="13"/>
      <c r="I53" s="38">
        <f>I52*1.1793</f>
        <v>2677.011</v>
      </c>
      <c r="J53" s="14"/>
      <c r="K53" s="38">
        <f>K52*1.1793</f>
        <v>2735.976</v>
      </c>
      <c r="L53" s="13"/>
      <c r="M53" s="38">
        <f>M52*1.1793</f>
        <v>2757.2034</v>
      </c>
      <c r="N53" s="13"/>
    </row>
    <row r="54" spans="1:14" ht="12" customHeight="1">
      <c r="A54" s="334" t="s">
        <v>823</v>
      </c>
      <c r="B54" s="334"/>
      <c r="C54" s="334"/>
      <c r="D54" s="334"/>
      <c r="E54" s="334"/>
      <c r="F54" s="334"/>
      <c r="G54" s="334"/>
      <c r="H54" s="334"/>
      <c r="I54" s="334"/>
      <c r="J54" s="334"/>
      <c r="K54" s="334"/>
      <c r="L54" s="334"/>
      <c r="M54" s="334"/>
      <c r="N54" s="334"/>
    </row>
    <row r="55" spans="1:14" ht="12" customHeight="1">
      <c r="A55" s="335" t="s">
        <v>1838</v>
      </c>
      <c r="B55" s="335"/>
      <c r="C55" s="335"/>
      <c r="D55" s="335"/>
      <c r="E55" s="335"/>
      <c r="F55" s="335"/>
      <c r="G55" s="335"/>
      <c r="H55" s="335"/>
      <c r="I55" s="335"/>
      <c r="J55" s="335"/>
      <c r="K55" s="335"/>
      <c r="L55" s="335"/>
      <c r="M55" s="335"/>
      <c r="N55" s="335"/>
    </row>
    <row r="56" spans="1:14" ht="12" customHeight="1">
      <c r="A56" s="335" t="s">
        <v>848</v>
      </c>
      <c r="B56" s="335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</row>
    <row r="57" spans="1:14" ht="12" customHeight="1">
      <c r="A57" s="342" t="s">
        <v>849</v>
      </c>
      <c r="B57" s="335"/>
      <c r="C57" s="335"/>
      <c r="D57" s="335"/>
      <c r="E57" s="335"/>
      <c r="F57" s="335"/>
      <c r="G57" s="335"/>
      <c r="H57" s="335"/>
      <c r="I57" s="335"/>
      <c r="J57" s="335"/>
      <c r="K57" s="335"/>
      <c r="L57" s="335"/>
      <c r="M57" s="335"/>
      <c r="N57" s="335"/>
    </row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</sheetData>
  <sheetProtection/>
  <mergeCells count="13">
    <mergeCell ref="A1:N1"/>
    <mergeCell ref="A2:N2"/>
    <mergeCell ref="A3:N3"/>
    <mergeCell ref="A4:N4"/>
    <mergeCell ref="A5:N5"/>
    <mergeCell ref="A6:C6"/>
    <mergeCell ref="A7:C7"/>
    <mergeCell ref="A22:C22"/>
    <mergeCell ref="A42:C42"/>
    <mergeCell ref="A54:N54"/>
    <mergeCell ref="A55:N55"/>
    <mergeCell ref="A57:N57"/>
    <mergeCell ref="A56:N56"/>
  </mergeCells>
  <printOptions/>
  <pageMargins left="0.5" right="0.5" top="0.5" bottom="0.7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4">
      <selection activeCell="A42" sqref="A1:M42"/>
    </sheetView>
  </sheetViews>
  <sheetFormatPr defaultColWidth="9.140625" defaultRowHeight="12"/>
  <cols>
    <col min="1" max="2" width="19.8515625" style="0" customWidth="1"/>
    <col min="3" max="3" width="10.00390625" style="0" customWidth="1"/>
    <col min="4" max="4" width="1.8515625" style="0" customWidth="1"/>
    <col min="5" max="5" width="13.28125" style="0" customWidth="1"/>
    <col min="6" max="6" width="2.00390625" style="0" customWidth="1"/>
    <col min="7" max="7" width="13.28125" style="0" customWidth="1"/>
    <col min="8" max="8" width="2.00390625" style="0" customWidth="1"/>
    <col min="9" max="9" width="13.28125" style="0" customWidth="1"/>
    <col min="10" max="10" width="2.00390625" style="0" customWidth="1"/>
    <col min="11" max="11" width="13.28125" style="0" customWidth="1"/>
    <col min="12" max="12" width="2.00390625" style="0" customWidth="1"/>
    <col min="13" max="13" width="13.28125" style="0" customWidth="1"/>
  </cols>
  <sheetData>
    <row r="1" spans="1:13" ht="11.25" customHeight="1">
      <c r="A1" s="331" t="s">
        <v>1563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</row>
    <row r="2" spans="1:13" ht="11.25" customHeight="1">
      <c r="A2" s="331" t="s">
        <v>1834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ht="11.25" customHeight="1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</row>
    <row r="4" spans="1:13" ht="11.25" customHeight="1">
      <c r="A4" s="331" t="s">
        <v>1521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</row>
    <row r="5" spans="1:13" ht="11.25" customHeight="1">
      <c r="A5" s="332"/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</row>
    <row r="6" spans="1:13" ht="12" customHeight="1">
      <c r="A6" s="333" t="s">
        <v>1835</v>
      </c>
      <c r="B6" s="333"/>
      <c r="C6" s="333"/>
      <c r="D6" s="6"/>
      <c r="E6" s="7" t="s">
        <v>1522</v>
      </c>
      <c r="F6" s="8"/>
      <c r="G6" s="7" t="s">
        <v>1523</v>
      </c>
      <c r="H6" s="8"/>
      <c r="I6" s="7" t="s">
        <v>1524</v>
      </c>
      <c r="J6" s="8"/>
      <c r="K6" s="7" t="s">
        <v>1525</v>
      </c>
      <c r="L6" s="8"/>
      <c r="M6" s="7" t="s">
        <v>1526</v>
      </c>
    </row>
    <row r="7" spans="1:13" ht="11.25" customHeight="1">
      <c r="A7" s="9" t="s">
        <v>1527</v>
      </c>
      <c r="B7" s="10"/>
      <c r="C7" s="10"/>
      <c r="D7" s="11"/>
      <c r="E7" s="12"/>
      <c r="F7" s="13"/>
      <c r="G7" s="12"/>
      <c r="H7" s="14"/>
      <c r="I7" s="12"/>
      <c r="J7" s="13"/>
      <c r="K7" s="12"/>
      <c r="L7" s="13"/>
      <c r="M7" s="12"/>
    </row>
    <row r="8" spans="1:13" ht="11.25" customHeight="1">
      <c r="A8" s="15" t="s">
        <v>1528</v>
      </c>
      <c r="B8" s="10"/>
      <c r="C8" s="10"/>
      <c r="D8" s="16"/>
      <c r="E8" s="17">
        <v>113100</v>
      </c>
      <c r="F8" s="18"/>
      <c r="G8" s="17">
        <v>88800</v>
      </c>
      <c r="H8" s="19"/>
      <c r="I8" s="17">
        <v>65100</v>
      </c>
      <c r="J8" s="18"/>
      <c r="K8" s="17">
        <v>302700</v>
      </c>
      <c r="L8" s="18"/>
      <c r="M8" s="17">
        <v>324000</v>
      </c>
    </row>
    <row r="9" spans="1:13" ht="11.25" customHeight="1">
      <c r="A9" s="15" t="s">
        <v>1529</v>
      </c>
      <c r="B9" s="10"/>
      <c r="C9" s="10"/>
      <c r="D9" s="16"/>
      <c r="E9" s="17">
        <v>614600</v>
      </c>
      <c r="F9" s="19"/>
      <c r="G9" s="17">
        <v>726000</v>
      </c>
      <c r="H9" s="19"/>
      <c r="I9" s="17">
        <v>848900</v>
      </c>
      <c r="J9" s="19"/>
      <c r="K9" s="17">
        <v>937400</v>
      </c>
      <c r="L9" s="18"/>
      <c r="M9" s="17">
        <v>806000</v>
      </c>
    </row>
    <row r="10" spans="1:13" ht="11.25" customHeight="1">
      <c r="A10" s="9" t="s">
        <v>1530</v>
      </c>
      <c r="B10" s="10"/>
      <c r="C10" s="10"/>
      <c r="D10" s="11"/>
      <c r="E10" s="12"/>
      <c r="F10" s="13"/>
      <c r="G10" s="12"/>
      <c r="H10" s="13"/>
      <c r="I10" s="12"/>
      <c r="J10" s="13"/>
      <c r="K10" s="12"/>
      <c r="L10" s="13"/>
      <c r="M10" s="12"/>
    </row>
    <row r="11" spans="1:13" ht="11.25" customHeight="1">
      <c r="A11" s="15" t="s">
        <v>1531</v>
      </c>
      <c r="B11" s="15"/>
      <c r="C11" s="20" t="s">
        <v>1532</v>
      </c>
      <c r="D11" s="16"/>
      <c r="E11" s="17">
        <v>136600</v>
      </c>
      <c r="F11" s="19"/>
      <c r="G11" s="17">
        <v>151800</v>
      </c>
      <c r="H11" s="19"/>
      <c r="I11" s="17">
        <v>231400</v>
      </c>
      <c r="J11" s="19"/>
      <c r="K11" s="17">
        <v>214000</v>
      </c>
      <c r="L11" s="19" t="s">
        <v>1533</v>
      </c>
      <c r="M11" s="17">
        <v>138106.0549078601</v>
      </c>
    </row>
    <row r="12" spans="1:13" ht="11.25" customHeight="1">
      <c r="A12" s="15" t="s">
        <v>1534</v>
      </c>
      <c r="B12" s="10"/>
      <c r="C12" s="21" t="s">
        <v>1535</v>
      </c>
      <c r="D12" s="6"/>
      <c r="E12" s="7">
        <v>31600</v>
      </c>
      <c r="F12" s="8"/>
      <c r="G12" s="7">
        <v>37200</v>
      </c>
      <c r="H12" s="22"/>
      <c r="I12" s="7">
        <v>56700</v>
      </c>
      <c r="J12" s="22"/>
      <c r="K12" s="7">
        <v>51900</v>
      </c>
      <c r="L12" s="22" t="s">
        <v>1533</v>
      </c>
      <c r="M12" s="17">
        <v>33493.945092139904</v>
      </c>
    </row>
    <row r="13" spans="1:13" ht="11.25" customHeight="1">
      <c r="A13" s="9" t="s">
        <v>1536</v>
      </c>
      <c r="B13" s="15"/>
      <c r="C13" s="20" t="s">
        <v>1537</v>
      </c>
      <c r="D13" s="23"/>
      <c r="E13" s="24">
        <v>13989</v>
      </c>
      <c r="F13" s="25"/>
      <c r="G13" s="24">
        <v>14588</v>
      </c>
      <c r="H13" s="26"/>
      <c r="I13" s="24">
        <v>14188</v>
      </c>
      <c r="J13" s="25"/>
      <c r="K13" s="24">
        <v>16647</v>
      </c>
      <c r="L13" s="25"/>
      <c r="M13" s="24">
        <v>16193</v>
      </c>
    </row>
    <row r="14" spans="1:13" ht="11.25" customHeight="1">
      <c r="A14" s="9" t="s">
        <v>1538</v>
      </c>
      <c r="B14" s="15"/>
      <c r="C14" s="20"/>
      <c r="D14" s="23"/>
      <c r="E14" s="24">
        <v>35380</v>
      </c>
      <c r="F14" s="26" t="s">
        <v>1539</v>
      </c>
      <c r="G14" s="24">
        <v>37195</v>
      </c>
      <c r="H14" s="26" t="s">
        <v>1539</v>
      </c>
      <c r="I14" s="24">
        <v>32659</v>
      </c>
      <c r="J14" s="26" t="s">
        <v>1539</v>
      </c>
      <c r="K14" s="24">
        <v>39916</v>
      </c>
      <c r="L14" s="26" t="s">
        <v>1539</v>
      </c>
      <c r="M14" s="24">
        <v>35380</v>
      </c>
    </row>
    <row r="15" spans="1:13" ht="11.25" customHeight="1">
      <c r="A15" s="27" t="s">
        <v>1540</v>
      </c>
      <c r="B15" s="28"/>
      <c r="C15" s="29"/>
      <c r="D15" s="23"/>
      <c r="E15" s="24"/>
      <c r="F15" s="26"/>
      <c r="G15" s="24"/>
      <c r="H15" s="26"/>
      <c r="I15" s="24"/>
      <c r="J15" s="26"/>
      <c r="K15" s="24"/>
      <c r="L15" s="26"/>
      <c r="M15" s="24"/>
    </row>
    <row r="16" spans="1:13" ht="11.25" customHeight="1">
      <c r="A16" s="30" t="s">
        <v>1541</v>
      </c>
      <c r="B16" s="30"/>
      <c r="C16" s="31"/>
      <c r="D16" s="11"/>
      <c r="E16" s="17" t="s">
        <v>1542</v>
      </c>
      <c r="F16" s="19"/>
      <c r="G16" s="17" t="s">
        <v>1542</v>
      </c>
      <c r="H16" s="14"/>
      <c r="I16" s="12">
        <v>8298400</v>
      </c>
      <c r="J16" s="14"/>
      <c r="K16" s="12">
        <v>8855800</v>
      </c>
      <c r="L16" s="14"/>
      <c r="M16" s="12">
        <v>7891000</v>
      </c>
    </row>
    <row r="17" spans="1:13" ht="11.25" customHeight="1">
      <c r="A17" s="9" t="s">
        <v>1543</v>
      </c>
      <c r="B17" s="15"/>
      <c r="C17" s="20"/>
      <c r="D17" s="23"/>
      <c r="E17" s="24"/>
      <c r="F17" s="26"/>
      <c r="G17" s="24"/>
      <c r="H17" s="26"/>
      <c r="I17" s="24"/>
      <c r="J17" s="25"/>
      <c r="K17" s="24"/>
      <c r="L17" s="25"/>
      <c r="M17" s="24"/>
    </row>
    <row r="18" spans="1:13" ht="11.25" customHeight="1">
      <c r="A18" s="30" t="s">
        <v>1544</v>
      </c>
      <c r="B18" s="15"/>
      <c r="C18" s="20" t="s">
        <v>1532</v>
      </c>
      <c r="D18" s="16"/>
      <c r="E18" s="17">
        <v>323400</v>
      </c>
      <c r="F18" s="19"/>
      <c r="G18" s="17">
        <v>261700</v>
      </c>
      <c r="H18" s="19"/>
      <c r="I18" s="17">
        <v>378300</v>
      </c>
      <c r="J18" s="19"/>
      <c r="K18" s="17">
        <v>356000</v>
      </c>
      <c r="L18" s="19" t="s">
        <v>1533</v>
      </c>
      <c r="M18" s="17">
        <v>329634.2664228443</v>
      </c>
    </row>
    <row r="19" spans="1:13" ht="11.25" customHeight="1">
      <c r="A19" s="30" t="s">
        <v>1545</v>
      </c>
      <c r="B19" s="10"/>
      <c r="C19" s="21" t="s">
        <v>1535</v>
      </c>
      <c r="D19" s="6"/>
      <c r="E19" s="7">
        <v>1300</v>
      </c>
      <c r="F19" s="22"/>
      <c r="G19" s="7">
        <v>2000</v>
      </c>
      <c r="H19" s="22"/>
      <c r="I19" s="7">
        <v>1660</v>
      </c>
      <c r="J19" s="22"/>
      <c r="K19" s="7">
        <v>2720</v>
      </c>
      <c r="L19" s="22" t="s">
        <v>1533</v>
      </c>
      <c r="M19" s="17">
        <v>2518.5539457026307</v>
      </c>
    </row>
    <row r="20" spans="1:13" ht="11.25" customHeight="1">
      <c r="A20" s="30" t="s">
        <v>1546</v>
      </c>
      <c r="B20" s="10"/>
      <c r="C20" s="21" t="s">
        <v>1535</v>
      </c>
      <c r="D20" s="6"/>
      <c r="E20" s="7">
        <v>171900</v>
      </c>
      <c r="F20" s="22"/>
      <c r="G20" s="7">
        <v>155300</v>
      </c>
      <c r="H20" s="22"/>
      <c r="I20" s="7">
        <v>128540</v>
      </c>
      <c r="J20" s="22"/>
      <c r="K20" s="7">
        <v>210000</v>
      </c>
      <c r="L20" s="22" t="s">
        <v>1533</v>
      </c>
      <c r="M20" s="17">
        <v>194447.1796314531</v>
      </c>
    </row>
    <row r="21" spans="1:13" ht="11.25" customHeight="1">
      <c r="A21" s="32" t="s">
        <v>1547</v>
      </c>
      <c r="B21" s="10"/>
      <c r="C21" s="21"/>
      <c r="D21" s="6"/>
      <c r="E21" s="7">
        <v>338500</v>
      </c>
      <c r="F21" s="22"/>
      <c r="G21" s="7">
        <v>367400</v>
      </c>
      <c r="H21" s="22"/>
      <c r="I21" s="7">
        <v>389200</v>
      </c>
      <c r="J21" s="22"/>
      <c r="K21" s="7">
        <v>436600</v>
      </c>
      <c r="L21" s="22"/>
      <c r="M21" s="7">
        <v>444800</v>
      </c>
    </row>
    <row r="22" spans="1:13" ht="11.25" customHeight="1">
      <c r="A22" s="9" t="s">
        <v>1548</v>
      </c>
      <c r="B22" s="15"/>
      <c r="C22" s="20" t="s">
        <v>1532</v>
      </c>
      <c r="D22" s="6"/>
      <c r="E22" s="7" t="s">
        <v>1549</v>
      </c>
      <c r="F22" s="22"/>
      <c r="G22" s="7">
        <v>597100</v>
      </c>
      <c r="H22" s="22"/>
      <c r="I22" s="7">
        <v>410300</v>
      </c>
      <c r="J22" s="22" t="s">
        <v>1539</v>
      </c>
      <c r="K22" s="7">
        <v>1229900</v>
      </c>
      <c r="L22" s="22" t="s">
        <v>1539</v>
      </c>
      <c r="M22" s="7">
        <v>717000</v>
      </c>
    </row>
    <row r="23" spans="1:13" ht="11.25" customHeight="1">
      <c r="A23" s="9" t="s">
        <v>1550</v>
      </c>
      <c r="B23" s="10"/>
      <c r="C23" s="10"/>
      <c r="D23" s="6"/>
      <c r="E23" s="7">
        <v>3000</v>
      </c>
      <c r="F23" s="22"/>
      <c r="G23" s="7">
        <v>7000</v>
      </c>
      <c r="H23" s="22" t="s">
        <v>1533</v>
      </c>
      <c r="I23" s="7">
        <v>9000</v>
      </c>
      <c r="J23" s="22"/>
      <c r="K23" s="7">
        <v>10000</v>
      </c>
      <c r="L23" s="22"/>
      <c r="M23" s="7">
        <v>10000</v>
      </c>
    </row>
    <row r="24" spans="1:13" ht="11.25" customHeight="1">
      <c r="A24" s="9" t="s">
        <v>1551</v>
      </c>
      <c r="B24" s="10"/>
      <c r="C24" s="10"/>
      <c r="D24" s="23"/>
      <c r="E24" s="24">
        <v>34000</v>
      </c>
      <c r="F24" s="26"/>
      <c r="G24" s="24">
        <v>37000</v>
      </c>
      <c r="H24" s="26"/>
      <c r="I24" s="24">
        <v>39700</v>
      </c>
      <c r="J24" s="26"/>
      <c r="K24" s="24">
        <v>43500</v>
      </c>
      <c r="L24" s="26"/>
      <c r="M24" s="7">
        <v>59400</v>
      </c>
    </row>
    <row r="25" spans="1:13" ht="11.25" customHeight="1">
      <c r="A25" s="9" t="s">
        <v>1552</v>
      </c>
      <c r="B25" s="15"/>
      <c r="C25" s="20"/>
      <c r="D25" s="23"/>
      <c r="E25" s="24"/>
      <c r="F25" s="26"/>
      <c r="G25" s="24"/>
      <c r="H25" s="26"/>
      <c r="I25" s="24"/>
      <c r="J25" s="25"/>
      <c r="K25" s="24"/>
      <c r="L25" s="25"/>
      <c r="M25" s="24"/>
    </row>
    <row r="26" spans="1:13" ht="11.25" customHeight="1">
      <c r="A26" s="30" t="s">
        <v>1544</v>
      </c>
      <c r="B26" s="15"/>
      <c r="C26" s="20" t="s">
        <v>1532</v>
      </c>
      <c r="D26" s="16"/>
      <c r="E26" s="17">
        <v>1547000</v>
      </c>
      <c r="F26" s="19"/>
      <c r="G26" s="17">
        <v>1922000</v>
      </c>
      <c r="H26" s="19"/>
      <c r="I26" s="17">
        <v>2343800</v>
      </c>
      <c r="J26" s="19"/>
      <c r="K26" s="17">
        <v>2750000</v>
      </c>
      <c r="L26" s="19" t="s">
        <v>1533</v>
      </c>
      <c r="M26" s="17">
        <v>2627741.358760429</v>
      </c>
    </row>
    <row r="27" spans="1:13" ht="11.25" customHeight="1">
      <c r="A27" s="30" t="s">
        <v>1534</v>
      </c>
      <c r="B27" s="10"/>
      <c r="C27" s="21" t="s">
        <v>1535</v>
      </c>
      <c r="D27" s="6"/>
      <c r="E27" s="7">
        <v>430500</v>
      </c>
      <c r="F27" s="22"/>
      <c r="G27" s="7">
        <v>335100</v>
      </c>
      <c r="H27" s="22"/>
      <c r="I27" s="7">
        <v>340300</v>
      </c>
      <c r="J27" s="22"/>
      <c r="K27" s="7">
        <v>480000</v>
      </c>
      <c r="L27" s="22" t="s">
        <v>1533</v>
      </c>
      <c r="M27" s="17">
        <v>458661</v>
      </c>
    </row>
    <row r="28" spans="1:13" ht="11.25" customHeight="1">
      <c r="A28" s="30" t="s">
        <v>1546</v>
      </c>
      <c r="B28" s="10"/>
      <c r="C28" s="21" t="s">
        <v>1535</v>
      </c>
      <c r="D28" s="6"/>
      <c r="E28" s="7">
        <v>93900</v>
      </c>
      <c r="F28" s="22"/>
      <c r="G28" s="7">
        <v>86300</v>
      </c>
      <c r="H28" s="22"/>
      <c r="I28" s="7">
        <v>87600</v>
      </c>
      <c r="J28" s="22"/>
      <c r="K28" s="7">
        <v>126000</v>
      </c>
      <c r="L28" s="22" t="s">
        <v>1533</v>
      </c>
      <c r="M28" s="17">
        <v>120398.33134684147</v>
      </c>
    </row>
    <row r="29" spans="1:13" ht="11.25" customHeight="1">
      <c r="A29" s="32" t="s">
        <v>1553</v>
      </c>
      <c r="B29" s="10"/>
      <c r="C29" s="21"/>
      <c r="D29" s="6"/>
      <c r="E29" s="7" t="s">
        <v>1549</v>
      </c>
      <c r="F29" s="22"/>
      <c r="G29" s="7" t="s">
        <v>1549</v>
      </c>
      <c r="H29" s="22"/>
      <c r="I29" s="7" t="s">
        <v>1549</v>
      </c>
      <c r="J29" s="22"/>
      <c r="K29" s="7" t="s">
        <v>1549</v>
      </c>
      <c r="L29" s="22"/>
      <c r="M29" s="7" t="s">
        <v>1549</v>
      </c>
    </row>
    <row r="30" spans="1:13" ht="11.25" customHeight="1">
      <c r="A30" s="32" t="s">
        <v>1554</v>
      </c>
      <c r="B30" s="10"/>
      <c r="C30" s="20"/>
      <c r="D30" s="6"/>
      <c r="E30" s="7">
        <v>83844</v>
      </c>
      <c r="F30" s="22"/>
      <c r="G30" s="7">
        <v>78912</v>
      </c>
      <c r="H30" s="22"/>
      <c r="I30" s="7">
        <v>73158</v>
      </c>
      <c r="J30" s="22"/>
      <c r="K30" s="7">
        <v>66746</v>
      </c>
      <c r="L30" s="22"/>
      <c r="M30" s="7">
        <v>78912</v>
      </c>
    </row>
    <row r="31" spans="1:13" ht="11.25" customHeight="1">
      <c r="A31" s="9" t="s">
        <v>1555</v>
      </c>
      <c r="B31" s="15"/>
      <c r="C31" s="20" t="s">
        <v>1537</v>
      </c>
      <c r="D31" s="6"/>
      <c r="E31" s="7">
        <v>11736</v>
      </c>
      <c r="F31" s="22"/>
      <c r="G31" s="7">
        <v>12349</v>
      </c>
      <c r="H31" s="22"/>
      <c r="I31" s="7">
        <v>14003.5</v>
      </c>
      <c r="J31" s="22" t="s">
        <v>1539</v>
      </c>
      <c r="K31" s="7">
        <v>16393.1</v>
      </c>
      <c r="L31" s="22" t="s">
        <v>1539</v>
      </c>
      <c r="M31" s="7">
        <v>15907.1</v>
      </c>
    </row>
    <row r="32" spans="1:13" ht="11.25" customHeight="1">
      <c r="A32" s="9" t="s">
        <v>1556</v>
      </c>
      <c r="B32" s="10"/>
      <c r="C32" s="21"/>
      <c r="D32" s="23"/>
      <c r="E32" s="24"/>
      <c r="F32" s="26"/>
      <c r="G32" s="24"/>
      <c r="H32" s="26"/>
      <c r="I32" s="24"/>
      <c r="J32" s="26"/>
      <c r="K32" s="24"/>
      <c r="L32" s="26"/>
      <c r="M32" s="24"/>
    </row>
    <row r="33" spans="1:13" ht="11.25" customHeight="1">
      <c r="A33" s="15" t="s">
        <v>1557</v>
      </c>
      <c r="B33" s="10"/>
      <c r="C33" s="21"/>
      <c r="D33" s="16"/>
      <c r="E33" s="33">
        <v>768800</v>
      </c>
      <c r="F33" s="34" t="s">
        <v>1539</v>
      </c>
      <c r="G33" s="33">
        <v>1034000</v>
      </c>
      <c r="H33" s="34"/>
      <c r="I33" s="33">
        <v>1206800</v>
      </c>
      <c r="J33" s="34" t="s">
        <v>1539</v>
      </c>
      <c r="K33" s="33">
        <v>964000</v>
      </c>
      <c r="L33" s="34"/>
      <c r="M33" s="33">
        <v>705100</v>
      </c>
    </row>
    <row r="34" spans="1:13" ht="11.25" customHeight="1">
      <c r="A34" s="15" t="s">
        <v>1487</v>
      </c>
      <c r="B34" s="10"/>
      <c r="C34" s="21"/>
      <c r="D34" s="6"/>
      <c r="E34" s="35">
        <v>279000</v>
      </c>
      <c r="F34" s="36"/>
      <c r="G34" s="35">
        <v>378000</v>
      </c>
      <c r="H34" s="36"/>
      <c r="I34" s="35">
        <v>506800</v>
      </c>
      <c r="J34" s="36"/>
      <c r="K34" s="35">
        <v>475000</v>
      </c>
      <c r="L34" s="36"/>
      <c r="M34" s="35">
        <v>213400</v>
      </c>
    </row>
    <row r="35" spans="1:13" ht="12" customHeight="1">
      <c r="A35" s="37" t="s">
        <v>1836</v>
      </c>
      <c r="B35" s="10"/>
      <c r="C35" s="21"/>
      <c r="D35" s="16"/>
      <c r="E35" s="33">
        <v>3000</v>
      </c>
      <c r="F35" s="34"/>
      <c r="G35" s="33">
        <v>3000</v>
      </c>
      <c r="H35" s="34"/>
      <c r="I35" s="33">
        <v>3000</v>
      </c>
      <c r="J35" s="34"/>
      <c r="K35" s="33">
        <v>3000</v>
      </c>
      <c r="L35" s="34"/>
      <c r="M35" s="33">
        <v>3000</v>
      </c>
    </row>
    <row r="36" spans="1:13" ht="11.25" customHeight="1">
      <c r="A36" s="9" t="s">
        <v>1558</v>
      </c>
      <c r="B36" s="15"/>
      <c r="C36" s="20" t="s">
        <v>1532</v>
      </c>
      <c r="D36" s="16"/>
      <c r="E36" s="17">
        <v>3131000</v>
      </c>
      <c r="F36" s="18"/>
      <c r="G36" s="17">
        <v>3227200</v>
      </c>
      <c r="H36" s="19"/>
      <c r="I36" s="17">
        <v>4214200</v>
      </c>
      <c r="J36" s="19"/>
      <c r="K36" s="17">
        <v>5275900</v>
      </c>
      <c r="L36" s="18"/>
      <c r="M36" s="17">
        <v>4750800</v>
      </c>
    </row>
    <row r="37" spans="1:13" ht="11.25" customHeight="1">
      <c r="A37" s="9" t="s">
        <v>1559</v>
      </c>
      <c r="B37" s="10"/>
      <c r="C37" s="21" t="s">
        <v>1535</v>
      </c>
      <c r="D37" s="6"/>
      <c r="E37" s="7">
        <v>49800</v>
      </c>
      <c r="F37" s="8"/>
      <c r="G37" s="7">
        <v>53800</v>
      </c>
      <c r="H37" s="22"/>
      <c r="I37" s="7" t="s">
        <v>1542</v>
      </c>
      <c r="J37" s="22"/>
      <c r="K37" s="7" t="s">
        <v>1542</v>
      </c>
      <c r="L37" s="22"/>
      <c r="M37" s="7" t="s">
        <v>1542</v>
      </c>
    </row>
    <row r="38" spans="1:13" ht="11.25" customHeight="1">
      <c r="A38" s="9" t="s">
        <v>1560</v>
      </c>
      <c r="B38" s="15"/>
      <c r="C38" s="20" t="s">
        <v>1561</v>
      </c>
      <c r="D38" s="6"/>
      <c r="E38" s="7">
        <v>31</v>
      </c>
      <c r="F38" s="8"/>
      <c r="G38" s="7" t="s">
        <v>1549</v>
      </c>
      <c r="H38" s="22"/>
      <c r="I38" s="7">
        <v>5</v>
      </c>
      <c r="J38" s="22"/>
      <c r="K38" s="7" t="s">
        <v>1549</v>
      </c>
      <c r="L38" s="22"/>
      <c r="M38" s="7" t="s">
        <v>1549</v>
      </c>
    </row>
    <row r="39" spans="1:13" ht="11.25" customHeight="1">
      <c r="A39" s="32" t="s">
        <v>1562</v>
      </c>
      <c r="B39" s="10"/>
      <c r="C39" s="21"/>
      <c r="D39" s="6"/>
      <c r="E39" s="7" t="s">
        <v>1549</v>
      </c>
      <c r="F39" s="22"/>
      <c r="G39" s="7" t="s">
        <v>1549</v>
      </c>
      <c r="H39" s="22"/>
      <c r="I39" s="7" t="s">
        <v>1549</v>
      </c>
      <c r="J39" s="22"/>
      <c r="K39" s="7" t="s">
        <v>1549</v>
      </c>
      <c r="L39" s="22"/>
      <c r="M39" s="7" t="s">
        <v>1549</v>
      </c>
    </row>
    <row r="40" spans="1:13" ht="12" customHeight="1">
      <c r="A40" s="329" t="s">
        <v>1837</v>
      </c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329"/>
    </row>
    <row r="41" spans="1:13" ht="12" customHeight="1">
      <c r="A41" s="330" t="s">
        <v>1838</v>
      </c>
      <c r="B41" s="330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30"/>
    </row>
    <row r="42" spans="1:13" ht="12" customHeight="1">
      <c r="A42" s="330" t="s">
        <v>1839</v>
      </c>
      <c r="B42" s="330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30"/>
    </row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</sheetData>
  <sheetProtection/>
  <mergeCells count="9">
    <mergeCell ref="A40:M40"/>
    <mergeCell ref="A41:M41"/>
    <mergeCell ref="A42:M42"/>
    <mergeCell ref="A1:M1"/>
    <mergeCell ref="A2:M2"/>
    <mergeCell ref="A3:M3"/>
    <mergeCell ref="A4:M4"/>
    <mergeCell ref="A5:M5"/>
    <mergeCell ref="A6:C6"/>
  </mergeCells>
  <printOptions/>
  <pageMargins left="0.5" right="0.5" top="0.5" bottom="0.75" header="0.5" footer="0.5"/>
  <pageSetup horizontalDpi="1200" verticalDpi="12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84">
      <selection activeCell="A105" sqref="A1:J105"/>
    </sheetView>
  </sheetViews>
  <sheetFormatPr defaultColWidth="9.140625" defaultRowHeight="12"/>
  <cols>
    <col min="1" max="1" width="3.140625" style="0" customWidth="1"/>
    <col min="2" max="2" width="26.8515625" style="0" customWidth="1"/>
    <col min="3" max="3" width="6.421875" style="0" customWidth="1"/>
    <col min="4" max="4" width="1.8515625" style="0" customWidth="1"/>
    <col min="5" max="5" width="45.7109375" style="0" customWidth="1"/>
    <col min="6" max="6" width="1.421875" style="0" customWidth="1"/>
    <col min="7" max="7" width="30.00390625" style="0" customWidth="1"/>
    <col min="8" max="8" width="2.00390625" style="0" customWidth="1"/>
    <col min="9" max="9" width="12.140625" style="0" customWidth="1"/>
    <col min="10" max="10" width="2.140625" style="0" customWidth="1"/>
  </cols>
  <sheetData>
    <row r="1" spans="1:10" ht="11.25" customHeight="1">
      <c r="A1" s="337" t="s">
        <v>639</v>
      </c>
      <c r="B1" s="337"/>
      <c r="C1" s="337"/>
      <c r="D1" s="337"/>
      <c r="E1" s="337"/>
      <c r="F1" s="337"/>
      <c r="G1" s="337"/>
      <c r="H1" s="337"/>
      <c r="I1" s="337"/>
      <c r="J1" s="337"/>
    </row>
    <row r="2" spans="1:10" ht="11.25" customHeight="1">
      <c r="A2" s="337" t="s">
        <v>850</v>
      </c>
      <c r="B2" s="337"/>
      <c r="C2" s="337"/>
      <c r="D2" s="337"/>
      <c r="E2" s="337"/>
      <c r="F2" s="337"/>
      <c r="G2" s="337"/>
      <c r="H2" s="337"/>
      <c r="I2" s="337"/>
      <c r="J2" s="337"/>
    </row>
    <row r="3" spans="1:10" ht="11.25" customHeight="1">
      <c r="A3" s="337"/>
      <c r="B3" s="337"/>
      <c r="C3" s="337"/>
      <c r="D3" s="337"/>
      <c r="E3" s="337"/>
      <c r="F3" s="337"/>
      <c r="G3" s="337"/>
      <c r="H3" s="337"/>
      <c r="I3" s="337"/>
      <c r="J3" s="337"/>
    </row>
    <row r="4" spans="1:10" ht="11.25" customHeight="1">
      <c r="A4" s="337" t="s">
        <v>1521</v>
      </c>
      <c r="B4" s="337"/>
      <c r="C4" s="337"/>
      <c r="D4" s="337"/>
      <c r="E4" s="337"/>
      <c r="F4" s="337"/>
      <c r="G4" s="337"/>
      <c r="H4" s="337"/>
      <c r="I4" s="337"/>
      <c r="J4" s="337"/>
    </row>
    <row r="5" spans="1:10" ht="11.25" customHeight="1">
      <c r="A5" s="338"/>
      <c r="B5" s="338"/>
      <c r="C5" s="338"/>
      <c r="D5" s="338"/>
      <c r="E5" s="338"/>
      <c r="F5" s="338"/>
      <c r="G5" s="338"/>
      <c r="H5" s="338"/>
      <c r="I5" s="338"/>
      <c r="J5" s="338"/>
    </row>
    <row r="6" spans="1:10" ht="11.25" customHeight="1">
      <c r="A6" s="74"/>
      <c r="B6" s="74"/>
      <c r="C6" s="74"/>
      <c r="D6" s="74"/>
      <c r="E6" s="75" t="s">
        <v>2056</v>
      </c>
      <c r="F6" s="74"/>
      <c r="G6" s="75"/>
      <c r="H6" s="74"/>
      <c r="I6" s="77" t="s">
        <v>1929</v>
      </c>
      <c r="J6" s="74"/>
    </row>
    <row r="7" spans="1:10" ht="11.25" customHeight="1">
      <c r="A7" s="78" t="s">
        <v>1579</v>
      </c>
      <c r="B7" s="78"/>
      <c r="C7" s="78"/>
      <c r="D7" s="78"/>
      <c r="E7" s="73" t="s">
        <v>2057</v>
      </c>
      <c r="F7" s="79"/>
      <c r="G7" s="73" t="s">
        <v>1678</v>
      </c>
      <c r="H7" s="73"/>
      <c r="I7" s="126" t="s">
        <v>1855</v>
      </c>
      <c r="J7" s="79"/>
    </row>
    <row r="8" spans="1:10" ht="11.25" customHeight="1">
      <c r="A8" s="97" t="s">
        <v>314</v>
      </c>
      <c r="B8" s="97"/>
      <c r="C8" s="97"/>
      <c r="D8" s="81"/>
      <c r="E8" s="81" t="s">
        <v>531</v>
      </c>
      <c r="F8" s="81"/>
      <c r="G8" s="81" t="s">
        <v>532</v>
      </c>
      <c r="H8" s="81"/>
      <c r="I8" s="111" t="s">
        <v>1549</v>
      </c>
      <c r="J8" s="236"/>
    </row>
    <row r="9" spans="1:10" ht="11.25" customHeight="1">
      <c r="A9" s="79"/>
      <c r="B9" s="79"/>
      <c r="C9" s="79"/>
      <c r="D9" s="81"/>
      <c r="E9" s="81"/>
      <c r="F9" s="81"/>
      <c r="G9" s="95" t="s">
        <v>1813</v>
      </c>
      <c r="H9" s="81"/>
      <c r="I9" s="111"/>
      <c r="J9" s="236"/>
    </row>
    <row r="10" spans="1:10" ht="11.25" customHeight="1">
      <c r="A10" s="102" t="s">
        <v>533</v>
      </c>
      <c r="B10" s="102"/>
      <c r="C10" s="102"/>
      <c r="D10" s="102"/>
      <c r="E10" s="102" t="s">
        <v>534</v>
      </c>
      <c r="F10" s="102"/>
      <c r="G10" s="246" t="s">
        <v>1549</v>
      </c>
      <c r="H10" s="102"/>
      <c r="I10" s="104" t="s">
        <v>1549</v>
      </c>
      <c r="J10" s="233"/>
    </row>
    <row r="11" spans="1:10" ht="11.25" customHeight="1">
      <c r="A11" s="102" t="s">
        <v>1530</v>
      </c>
      <c r="B11" s="102"/>
      <c r="C11" s="102"/>
      <c r="D11" s="74"/>
      <c r="E11" s="74"/>
      <c r="F11" s="74"/>
      <c r="G11" s="74"/>
      <c r="H11" s="74"/>
      <c r="I11" s="109"/>
      <c r="J11" s="245"/>
    </row>
    <row r="12" spans="1:10" ht="11.25" customHeight="1">
      <c r="A12" s="105" t="s">
        <v>1665</v>
      </c>
      <c r="B12" s="102"/>
      <c r="C12" s="102"/>
      <c r="D12" s="81"/>
      <c r="E12" s="81" t="s">
        <v>535</v>
      </c>
      <c r="F12" s="81"/>
      <c r="G12" s="253" t="s">
        <v>1549</v>
      </c>
      <c r="H12" s="81"/>
      <c r="I12" s="111" t="s">
        <v>1549</v>
      </c>
      <c r="J12" s="236"/>
    </row>
    <row r="13" spans="1:10" ht="11.25" customHeight="1">
      <c r="A13" s="105" t="s">
        <v>437</v>
      </c>
      <c r="B13" s="102"/>
      <c r="C13" s="102"/>
      <c r="D13" s="102"/>
      <c r="E13" s="102" t="s">
        <v>536</v>
      </c>
      <c r="F13" s="102"/>
      <c r="G13" s="102" t="s">
        <v>537</v>
      </c>
      <c r="H13" s="102"/>
      <c r="I13" s="104">
        <v>8000000</v>
      </c>
      <c r="J13" s="233"/>
    </row>
    <row r="14" spans="1:10" ht="11.25" customHeight="1">
      <c r="A14" s="102" t="s">
        <v>2047</v>
      </c>
      <c r="B14" s="102"/>
      <c r="C14" s="102"/>
      <c r="D14" s="74"/>
      <c r="E14" s="97"/>
      <c r="F14" s="74"/>
      <c r="G14" s="74"/>
      <c r="H14" s="74"/>
      <c r="I14" s="89"/>
      <c r="J14" s="245"/>
    </row>
    <row r="15" spans="1:10" ht="11.25" customHeight="1">
      <c r="A15" s="96" t="s">
        <v>2049</v>
      </c>
      <c r="B15" s="81"/>
      <c r="C15" s="81"/>
      <c r="D15" s="81"/>
      <c r="E15" s="81" t="s">
        <v>538</v>
      </c>
      <c r="F15" s="81"/>
      <c r="G15" s="79" t="s">
        <v>1472</v>
      </c>
      <c r="H15" s="81"/>
      <c r="I15" s="82">
        <v>6000000</v>
      </c>
      <c r="J15" s="236"/>
    </row>
    <row r="16" spans="1:10" ht="11.25" customHeight="1">
      <c r="A16" s="135" t="s">
        <v>2048</v>
      </c>
      <c r="B16" s="97"/>
      <c r="C16" s="97"/>
      <c r="D16" s="97"/>
      <c r="E16" s="97" t="s">
        <v>539</v>
      </c>
      <c r="F16" s="97"/>
      <c r="G16" s="97" t="s">
        <v>540</v>
      </c>
      <c r="H16" s="97"/>
      <c r="I16" s="98">
        <v>1000000</v>
      </c>
      <c r="J16" s="261" t="s">
        <v>1688</v>
      </c>
    </row>
    <row r="17" spans="1:10" ht="11.25" customHeight="1">
      <c r="A17" s="79"/>
      <c r="B17" s="79"/>
      <c r="C17" s="79"/>
      <c r="D17" s="79"/>
      <c r="E17" s="79"/>
      <c r="F17" s="79"/>
      <c r="G17" s="96" t="s">
        <v>541</v>
      </c>
      <c r="H17" s="79"/>
      <c r="I17" s="84"/>
      <c r="J17" s="260"/>
    </row>
    <row r="18" spans="1:10" ht="11.25" customHeight="1">
      <c r="A18" s="79" t="s">
        <v>1649</v>
      </c>
      <c r="B18" s="79"/>
      <c r="C18" s="79"/>
      <c r="D18" s="74"/>
      <c r="E18" s="74"/>
      <c r="F18" s="74"/>
      <c r="G18" s="74"/>
      <c r="H18" s="74"/>
      <c r="I18" s="89"/>
      <c r="J18" s="245"/>
    </row>
    <row r="19" spans="1:10" ht="11.25" customHeight="1">
      <c r="A19" s="135" t="s">
        <v>1686</v>
      </c>
      <c r="B19" s="97"/>
      <c r="C19" s="97"/>
      <c r="D19" s="81"/>
      <c r="E19" s="81" t="s">
        <v>575</v>
      </c>
      <c r="F19" s="81"/>
      <c r="G19" s="81" t="s">
        <v>1473</v>
      </c>
      <c r="H19" s="81"/>
      <c r="I19" s="82">
        <v>100000</v>
      </c>
      <c r="J19" s="250" t="s">
        <v>1688</v>
      </c>
    </row>
    <row r="20" spans="1:10" ht="11.25" customHeight="1">
      <c r="A20" s="79"/>
      <c r="B20" s="79"/>
      <c r="C20" s="79"/>
      <c r="D20" s="81"/>
      <c r="E20" s="81"/>
      <c r="F20" s="81"/>
      <c r="G20" s="95" t="s">
        <v>1474</v>
      </c>
      <c r="H20" s="81"/>
      <c r="I20" s="82"/>
      <c r="J20" s="250"/>
    </row>
    <row r="21" spans="1:10" ht="11.25" customHeight="1">
      <c r="A21" s="105" t="s">
        <v>1660</v>
      </c>
      <c r="B21" s="102"/>
      <c r="C21" s="102"/>
      <c r="D21" s="102"/>
      <c r="E21" s="102" t="s">
        <v>542</v>
      </c>
      <c r="F21" s="102"/>
      <c r="G21" s="102" t="s">
        <v>543</v>
      </c>
      <c r="H21" s="102"/>
      <c r="I21" s="107">
        <v>130000</v>
      </c>
      <c r="J21" s="233"/>
    </row>
    <row r="22" spans="1:10" ht="11.25" customHeight="1">
      <c r="A22" s="102" t="s">
        <v>544</v>
      </c>
      <c r="B22" s="102"/>
      <c r="C22" s="102"/>
      <c r="D22" s="102"/>
      <c r="E22" s="102" t="s">
        <v>545</v>
      </c>
      <c r="F22" s="102"/>
      <c r="G22" s="102" t="s">
        <v>546</v>
      </c>
      <c r="H22" s="102"/>
      <c r="I22" s="104" t="s">
        <v>1549</v>
      </c>
      <c r="J22" s="233"/>
    </row>
    <row r="23" spans="1:10" ht="11.25" customHeight="1">
      <c r="A23" s="74" t="s">
        <v>547</v>
      </c>
      <c r="B23" s="74"/>
      <c r="C23" s="74"/>
      <c r="D23" s="74"/>
      <c r="E23" s="74" t="s">
        <v>548</v>
      </c>
      <c r="F23" s="74"/>
      <c r="G23" s="74" t="s">
        <v>549</v>
      </c>
      <c r="H23" s="74"/>
      <c r="I23" s="89">
        <v>120000</v>
      </c>
      <c r="J23" s="235" t="s">
        <v>1688</v>
      </c>
    </row>
    <row r="24" spans="1:10" ht="11.25" customHeight="1">
      <c r="A24" s="74"/>
      <c r="B24" s="74"/>
      <c r="C24" s="74"/>
      <c r="D24" s="74"/>
      <c r="E24" s="74"/>
      <c r="F24" s="74"/>
      <c r="G24" s="90" t="s">
        <v>1494</v>
      </c>
      <c r="H24" s="74"/>
      <c r="I24" s="89"/>
      <c r="J24" s="245"/>
    </row>
    <row r="25" spans="1:10" ht="11.25" customHeight="1">
      <c r="A25" s="81"/>
      <c r="B25" s="81"/>
      <c r="C25" s="81"/>
      <c r="D25" s="81"/>
      <c r="E25" s="81"/>
      <c r="F25" s="81"/>
      <c r="G25" s="95" t="s">
        <v>550</v>
      </c>
      <c r="H25" s="81"/>
      <c r="I25" s="82"/>
      <c r="J25" s="236"/>
    </row>
    <row r="26" spans="1:10" ht="11.25" customHeight="1">
      <c r="A26" s="102" t="s">
        <v>551</v>
      </c>
      <c r="B26" s="102"/>
      <c r="C26" s="102"/>
      <c r="D26" s="102"/>
      <c r="E26" s="102" t="s">
        <v>552</v>
      </c>
      <c r="F26" s="102"/>
      <c r="G26" s="102" t="s">
        <v>543</v>
      </c>
      <c r="H26" s="102"/>
      <c r="I26" s="104" t="s">
        <v>1549</v>
      </c>
      <c r="J26" s="233"/>
    </row>
    <row r="27" spans="1:10" ht="11.25" customHeight="1">
      <c r="A27" s="105" t="s">
        <v>1713</v>
      </c>
      <c r="B27" s="102"/>
      <c r="C27" s="102"/>
      <c r="D27" s="102"/>
      <c r="E27" s="102" t="s">
        <v>553</v>
      </c>
      <c r="F27" s="102"/>
      <c r="G27" s="102" t="s">
        <v>554</v>
      </c>
      <c r="H27" s="102"/>
      <c r="I27" s="104" t="s">
        <v>1549</v>
      </c>
      <c r="J27" s="233"/>
    </row>
    <row r="28" spans="1:10" ht="11.25" customHeight="1">
      <c r="A28" s="105" t="s">
        <v>1713</v>
      </c>
      <c r="B28" s="102"/>
      <c r="C28" s="102"/>
      <c r="D28" s="102"/>
      <c r="E28" s="102" t="s">
        <v>555</v>
      </c>
      <c r="F28" s="102"/>
      <c r="G28" s="102" t="s">
        <v>556</v>
      </c>
      <c r="H28" s="102"/>
      <c r="I28" s="104" t="s">
        <v>1549</v>
      </c>
      <c r="J28" s="233"/>
    </row>
    <row r="29" spans="1:10" ht="11.25" customHeight="1">
      <c r="A29" s="105" t="s">
        <v>1713</v>
      </c>
      <c r="B29" s="102"/>
      <c r="C29" s="102"/>
      <c r="D29" s="102"/>
      <c r="E29" s="102" t="s">
        <v>557</v>
      </c>
      <c r="F29" s="102"/>
      <c r="G29" s="102" t="s">
        <v>558</v>
      </c>
      <c r="H29" s="102"/>
      <c r="I29" s="104" t="s">
        <v>1549</v>
      </c>
      <c r="J29" s="233"/>
    </row>
    <row r="30" spans="1:10" ht="11.25" customHeight="1">
      <c r="A30" s="105" t="s">
        <v>1713</v>
      </c>
      <c r="B30" s="102"/>
      <c r="C30" s="102"/>
      <c r="D30" s="102"/>
      <c r="E30" s="102" t="s">
        <v>559</v>
      </c>
      <c r="F30" s="102"/>
      <c r="G30" s="102" t="s">
        <v>1495</v>
      </c>
      <c r="H30" s="102"/>
      <c r="I30" s="104" t="s">
        <v>1549</v>
      </c>
      <c r="J30" s="233"/>
    </row>
    <row r="31" spans="1:10" ht="11.25" customHeight="1">
      <c r="A31" s="105" t="s">
        <v>1713</v>
      </c>
      <c r="B31" s="102"/>
      <c r="C31" s="102"/>
      <c r="D31" s="102"/>
      <c r="E31" s="102" t="s">
        <v>560</v>
      </c>
      <c r="F31" s="102"/>
      <c r="G31" s="102" t="s">
        <v>561</v>
      </c>
      <c r="H31" s="102"/>
      <c r="I31" s="104" t="s">
        <v>1549</v>
      </c>
      <c r="J31" s="233"/>
    </row>
    <row r="32" spans="1:10" ht="11.25" customHeight="1">
      <c r="A32" s="74" t="s">
        <v>2041</v>
      </c>
      <c r="B32" s="74"/>
      <c r="C32" s="74"/>
      <c r="D32" s="74"/>
      <c r="E32" s="74" t="s">
        <v>562</v>
      </c>
      <c r="F32" s="74"/>
      <c r="G32" s="74" t="s">
        <v>563</v>
      </c>
      <c r="H32" s="74"/>
      <c r="I32" s="109">
        <v>150000</v>
      </c>
      <c r="J32" s="245"/>
    </row>
    <row r="33" spans="1:10" ht="11.25" customHeight="1">
      <c r="A33" s="81"/>
      <c r="B33" s="81"/>
      <c r="C33" s="81"/>
      <c r="D33" s="81"/>
      <c r="E33" s="95" t="s">
        <v>564</v>
      </c>
      <c r="F33" s="81"/>
      <c r="G33" s="81" t="s">
        <v>1496</v>
      </c>
      <c r="H33" s="81"/>
      <c r="I33" s="111"/>
      <c r="J33" s="236"/>
    </row>
    <row r="34" spans="1:10" ht="11.25" customHeight="1">
      <c r="A34" s="105" t="s">
        <v>1713</v>
      </c>
      <c r="B34" s="102"/>
      <c r="C34" s="102"/>
      <c r="D34" s="102"/>
      <c r="E34" s="102" t="s">
        <v>565</v>
      </c>
      <c r="F34" s="102"/>
      <c r="G34" s="102" t="s">
        <v>566</v>
      </c>
      <c r="H34" s="102"/>
      <c r="I34" s="104" t="s">
        <v>1549</v>
      </c>
      <c r="J34" s="233"/>
    </row>
    <row r="35" spans="1:10" ht="11.25" customHeight="1">
      <c r="A35" s="74" t="s">
        <v>1727</v>
      </c>
      <c r="B35" s="74"/>
      <c r="C35" s="94" t="s">
        <v>1561</v>
      </c>
      <c r="D35" s="74"/>
      <c r="E35" s="74" t="s">
        <v>567</v>
      </c>
      <c r="F35" s="74"/>
      <c r="G35" s="74" t="s">
        <v>568</v>
      </c>
      <c r="H35" s="74"/>
      <c r="I35" s="109">
        <v>85000</v>
      </c>
      <c r="J35" s="235" t="s">
        <v>1688</v>
      </c>
    </row>
    <row r="36" spans="1:10" ht="11.25" customHeight="1">
      <c r="A36" s="74"/>
      <c r="B36" s="74"/>
      <c r="C36" s="94"/>
      <c r="D36" s="74"/>
      <c r="E36" s="90" t="s">
        <v>569</v>
      </c>
      <c r="F36" s="74"/>
      <c r="G36" s="74"/>
      <c r="H36" s="74"/>
      <c r="I36" s="109"/>
      <c r="J36" s="235"/>
    </row>
    <row r="37" spans="1:10" ht="11.25" customHeight="1">
      <c r="A37" s="135" t="s">
        <v>1713</v>
      </c>
      <c r="B37" s="97"/>
      <c r="C37" s="136"/>
      <c r="D37" s="97"/>
      <c r="E37" s="97" t="s">
        <v>570</v>
      </c>
      <c r="F37" s="97"/>
      <c r="G37" s="97" t="s">
        <v>571</v>
      </c>
      <c r="H37" s="97"/>
      <c r="I37" s="115">
        <v>65</v>
      </c>
      <c r="J37" s="231"/>
    </row>
    <row r="38" spans="1:10" ht="11.25" customHeight="1">
      <c r="A38" s="81"/>
      <c r="B38" s="81"/>
      <c r="C38" s="110"/>
      <c r="D38" s="81"/>
      <c r="E38" s="95" t="s">
        <v>572</v>
      </c>
      <c r="F38" s="81"/>
      <c r="G38" s="81"/>
      <c r="H38" s="81"/>
      <c r="I38" s="111"/>
      <c r="J38" s="236"/>
    </row>
    <row r="39" spans="1:10" ht="11.25" customHeight="1">
      <c r="A39" s="79"/>
      <c r="B39" s="79"/>
      <c r="C39" s="85"/>
      <c r="D39" s="79"/>
      <c r="E39" s="96" t="s">
        <v>573</v>
      </c>
      <c r="F39" s="79"/>
      <c r="G39" s="79"/>
      <c r="H39" s="79"/>
      <c r="I39" s="126"/>
      <c r="J39" s="232"/>
    </row>
    <row r="40" spans="1:10" ht="11.25" customHeight="1">
      <c r="A40" s="105" t="s">
        <v>1713</v>
      </c>
      <c r="B40" s="102"/>
      <c r="C40" s="101"/>
      <c r="D40" s="102"/>
      <c r="E40" s="102" t="s">
        <v>574</v>
      </c>
      <c r="F40" s="102"/>
      <c r="G40" s="102" t="s">
        <v>1471</v>
      </c>
      <c r="H40" s="102"/>
      <c r="I40" s="104" t="s">
        <v>1549</v>
      </c>
      <c r="J40" s="233"/>
    </row>
    <row r="41" spans="1:10" ht="11.25" customHeight="1">
      <c r="A41" s="135" t="s">
        <v>1713</v>
      </c>
      <c r="B41" s="97"/>
      <c r="C41" s="136"/>
      <c r="D41" s="97"/>
      <c r="E41" s="97" t="s">
        <v>575</v>
      </c>
      <c r="F41" s="97"/>
      <c r="G41" s="81" t="s">
        <v>1473</v>
      </c>
      <c r="H41" s="97"/>
      <c r="I41" s="115" t="s">
        <v>1549</v>
      </c>
      <c r="J41" s="231"/>
    </row>
    <row r="42" spans="1:10" ht="11.25" customHeight="1">
      <c r="A42" s="79"/>
      <c r="B42" s="79"/>
      <c r="C42" s="85"/>
      <c r="D42" s="79"/>
      <c r="E42" s="79"/>
      <c r="F42" s="79"/>
      <c r="G42" s="95" t="s">
        <v>1474</v>
      </c>
      <c r="H42" s="79"/>
      <c r="I42" s="126"/>
      <c r="J42" s="232"/>
    </row>
    <row r="43" spans="1:10" ht="11.25" customHeight="1">
      <c r="A43" s="102" t="s">
        <v>576</v>
      </c>
      <c r="B43" s="102"/>
      <c r="C43" s="101"/>
      <c r="D43" s="102"/>
      <c r="E43" s="102" t="s">
        <v>577</v>
      </c>
      <c r="F43" s="102"/>
      <c r="G43" s="102" t="s">
        <v>578</v>
      </c>
      <c r="H43" s="102"/>
      <c r="I43" s="104" t="s">
        <v>1549</v>
      </c>
      <c r="J43" s="233"/>
    </row>
    <row r="44" spans="1:10" ht="11.25" customHeight="1">
      <c r="A44" s="102" t="s">
        <v>1732</v>
      </c>
      <c r="B44" s="102"/>
      <c r="C44" s="101"/>
      <c r="D44" s="102"/>
      <c r="E44" s="102" t="s">
        <v>579</v>
      </c>
      <c r="F44" s="102"/>
      <c r="G44" s="102" t="s">
        <v>1471</v>
      </c>
      <c r="H44" s="102"/>
      <c r="I44" s="104" t="s">
        <v>1549</v>
      </c>
      <c r="J44" s="233"/>
    </row>
    <row r="45" spans="1:10" ht="11.25" customHeight="1">
      <c r="A45" s="74" t="s">
        <v>580</v>
      </c>
      <c r="B45" s="74"/>
      <c r="C45" s="74"/>
      <c r="D45" s="74"/>
      <c r="E45" s="74" t="s">
        <v>1498</v>
      </c>
      <c r="F45" s="74"/>
      <c r="G45" s="74" t="s">
        <v>581</v>
      </c>
      <c r="H45" s="74"/>
      <c r="I45" s="109">
        <v>40000</v>
      </c>
      <c r="J45" s="235" t="s">
        <v>1688</v>
      </c>
    </row>
    <row r="46" spans="1:10" ht="11.25" customHeight="1">
      <c r="A46" s="74"/>
      <c r="B46" s="74"/>
      <c r="C46" s="74"/>
      <c r="D46" s="74"/>
      <c r="E46" s="90" t="s">
        <v>582</v>
      </c>
      <c r="F46" s="74"/>
      <c r="G46" s="90" t="s">
        <v>1497</v>
      </c>
      <c r="H46" s="74"/>
      <c r="I46" s="109"/>
      <c r="J46" s="245"/>
    </row>
    <row r="47" spans="1:10" ht="11.25" customHeight="1">
      <c r="A47" s="74"/>
      <c r="B47" s="74"/>
      <c r="C47" s="74"/>
      <c r="D47" s="74"/>
      <c r="E47" s="74"/>
      <c r="F47" s="74"/>
      <c r="G47" s="90" t="s">
        <v>583</v>
      </c>
      <c r="H47" s="74"/>
      <c r="I47" s="109"/>
      <c r="J47" s="245"/>
    </row>
    <row r="48" spans="1:10" ht="11.25" customHeight="1">
      <c r="A48" s="81"/>
      <c r="B48" s="81"/>
      <c r="C48" s="81"/>
      <c r="D48" s="81"/>
      <c r="E48" s="81"/>
      <c r="F48" s="81"/>
      <c r="G48" s="95" t="s">
        <v>584</v>
      </c>
      <c r="H48" s="81"/>
      <c r="I48" s="111"/>
      <c r="J48" s="236"/>
    </row>
    <row r="49" spans="1:10" ht="11.25" customHeight="1">
      <c r="A49" s="81"/>
      <c r="B49" s="81"/>
      <c r="C49" s="81"/>
      <c r="D49" s="81"/>
      <c r="E49" s="81"/>
      <c r="F49" s="81"/>
      <c r="G49" s="95" t="s">
        <v>585</v>
      </c>
      <c r="H49" s="81"/>
      <c r="I49" s="111"/>
      <c r="J49" s="236"/>
    </row>
    <row r="50" spans="1:10" ht="11.25" customHeight="1">
      <c r="A50" s="81"/>
      <c r="B50" s="81"/>
      <c r="C50" s="81"/>
      <c r="D50" s="81"/>
      <c r="E50" s="81"/>
      <c r="F50" s="81"/>
      <c r="G50" s="95" t="s">
        <v>586</v>
      </c>
      <c r="H50" s="81"/>
      <c r="I50" s="111"/>
      <c r="J50" s="236"/>
    </row>
    <row r="51" spans="1:10" ht="11.25" customHeight="1">
      <c r="A51" s="102" t="s">
        <v>587</v>
      </c>
      <c r="B51" s="102"/>
      <c r="C51" s="102"/>
      <c r="D51" s="102"/>
      <c r="E51" s="102" t="s">
        <v>588</v>
      </c>
      <c r="F51" s="102"/>
      <c r="G51" s="102" t="s">
        <v>589</v>
      </c>
      <c r="H51" s="102"/>
      <c r="I51" s="104">
        <v>40000</v>
      </c>
      <c r="J51" s="233"/>
    </row>
    <row r="52" spans="1:10" ht="11.25" customHeight="1">
      <c r="A52" s="102" t="s">
        <v>1657</v>
      </c>
      <c r="B52" s="102"/>
      <c r="C52" s="102"/>
      <c r="D52" s="74"/>
      <c r="E52" s="74"/>
      <c r="F52" s="74"/>
      <c r="G52" s="74"/>
      <c r="H52" s="74"/>
      <c r="I52" s="109"/>
      <c r="J52" s="245"/>
    </row>
    <row r="53" spans="1:10" ht="11.25" customHeight="1">
      <c r="A53" s="90" t="s">
        <v>1735</v>
      </c>
      <c r="B53" s="74"/>
      <c r="C53" s="74"/>
      <c r="D53" s="74"/>
      <c r="E53" s="74" t="s">
        <v>1499</v>
      </c>
      <c r="F53" s="74"/>
      <c r="G53" s="74" t="s">
        <v>1471</v>
      </c>
      <c r="H53" s="74"/>
      <c r="I53" s="89">
        <v>900</v>
      </c>
      <c r="J53" s="235" t="s">
        <v>1688</v>
      </c>
    </row>
    <row r="54" spans="1:10" ht="11.25" customHeight="1">
      <c r="A54" s="81"/>
      <c r="B54" s="81"/>
      <c r="C54" s="81"/>
      <c r="D54" s="81"/>
      <c r="E54" s="81" t="s">
        <v>590</v>
      </c>
      <c r="F54" s="81"/>
      <c r="G54" s="81"/>
      <c r="H54" s="81"/>
      <c r="I54" s="82"/>
      <c r="J54" s="236"/>
    </row>
    <row r="55" spans="1:10" ht="11.25" customHeight="1">
      <c r="A55" s="105" t="s">
        <v>1660</v>
      </c>
      <c r="B55" s="102"/>
      <c r="C55" s="102"/>
      <c r="D55" s="102"/>
      <c r="E55" s="102" t="s">
        <v>591</v>
      </c>
      <c r="F55" s="102"/>
      <c r="G55" s="102" t="s">
        <v>556</v>
      </c>
      <c r="H55" s="102"/>
      <c r="I55" s="104" t="s">
        <v>1549</v>
      </c>
      <c r="J55" s="233"/>
    </row>
    <row r="56" spans="1:10" ht="11.25" customHeight="1">
      <c r="A56" s="74" t="s">
        <v>1755</v>
      </c>
      <c r="B56" s="74"/>
      <c r="C56" s="94" t="s">
        <v>1674</v>
      </c>
      <c r="D56" s="74"/>
      <c r="E56" s="74" t="s">
        <v>592</v>
      </c>
      <c r="F56" s="74"/>
      <c r="G56" s="74" t="s">
        <v>593</v>
      </c>
      <c r="H56" s="74"/>
      <c r="I56" s="89">
        <v>70000</v>
      </c>
      <c r="J56" s="235" t="s">
        <v>1688</v>
      </c>
    </row>
    <row r="57" spans="1:10" ht="11.25" customHeight="1">
      <c r="A57" s="79"/>
      <c r="B57" s="79"/>
      <c r="C57" s="79"/>
      <c r="D57" s="79"/>
      <c r="E57" s="96" t="s">
        <v>594</v>
      </c>
      <c r="F57" s="79"/>
      <c r="G57" s="79"/>
      <c r="H57" s="79"/>
      <c r="I57" s="84"/>
      <c r="J57" s="232"/>
    </row>
    <row r="58" spans="1:10" ht="11.25" customHeight="1">
      <c r="A58" s="105" t="s">
        <v>1713</v>
      </c>
      <c r="B58" s="102"/>
      <c r="C58" s="102"/>
      <c r="D58" s="81"/>
      <c r="E58" s="81" t="s">
        <v>595</v>
      </c>
      <c r="F58" s="81"/>
      <c r="G58" s="81" t="s">
        <v>596</v>
      </c>
      <c r="H58" s="81"/>
      <c r="I58" s="111" t="s">
        <v>1549</v>
      </c>
      <c r="J58" s="236"/>
    </row>
    <row r="59" spans="1:10" ht="11.25" customHeight="1">
      <c r="A59" s="102" t="s">
        <v>597</v>
      </c>
      <c r="B59" s="102"/>
      <c r="C59" s="102"/>
      <c r="D59" s="102"/>
      <c r="E59" s="102" t="s">
        <v>598</v>
      </c>
      <c r="F59" s="102"/>
      <c r="G59" s="102" t="s">
        <v>599</v>
      </c>
      <c r="H59" s="102"/>
      <c r="I59" s="104" t="s">
        <v>1549</v>
      </c>
      <c r="J59" s="233"/>
    </row>
    <row r="60" spans="1:10" ht="11.25" customHeight="1">
      <c r="A60" s="102" t="s">
        <v>600</v>
      </c>
      <c r="B60" s="102"/>
      <c r="C60" s="101" t="s">
        <v>1674</v>
      </c>
      <c r="D60" s="102"/>
      <c r="E60" s="102" t="s">
        <v>601</v>
      </c>
      <c r="F60" s="102"/>
      <c r="G60" s="102" t="s">
        <v>602</v>
      </c>
      <c r="H60" s="102"/>
      <c r="I60" s="107">
        <v>28000</v>
      </c>
      <c r="J60" s="233"/>
    </row>
    <row r="61" spans="1:10" ht="11.25" customHeight="1">
      <c r="A61" s="135" t="s">
        <v>1713</v>
      </c>
      <c r="B61" s="97"/>
      <c r="C61" s="136"/>
      <c r="D61" s="97"/>
      <c r="E61" s="97" t="s">
        <v>603</v>
      </c>
      <c r="F61" s="97"/>
      <c r="G61" s="97" t="s">
        <v>604</v>
      </c>
      <c r="H61" s="97"/>
      <c r="I61" s="98">
        <v>137000</v>
      </c>
      <c r="J61" s="231"/>
    </row>
    <row r="62" spans="1:10" ht="11.25" customHeight="1">
      <c r="A62" s="79"/>
      <c r="B62" s="79"/>
      <c r="C62" s="85"/>
      <c r="D62" s="79"/>
      <c r="E62" s="79"/>
      <c r="F62" s="79"/>
      <c r="G62" s="96" t="s">
        <v>605</v>
      </c>
      <c r="H62" s="79"/>
      <c r="I62" s="84"/>
      <c r="J62" s="232"/>
    </row>
    <row r="63" spans="1:10" ht="11.25" customHeight="1">
      <c r="A63" s="102" t="s">
        <v>1588</v>
      </c>
      <c r="B63" s="102"/>
      <c r="C63" s="102"/>
      <c r="D63" s="74"/>
      <c r="E63" s="74"/>
      <c r="F63" s="74"/>
      <c r="G63" s="74"/>
      <c r="H63" s="74"/>
      <c r="I63" s="89"/>
      <c r="J63" s="245"/>
    </row>
    <row r="64" spans="1:10" ht="11.25" customHeight="1">
      <c r="A64" s="105" t="s">
        <v>1589</v>
      </c>
      <c r="B64" s="102"/>
      <c r="C64" s="102"/>
      <c r="D64" s="81"/>
      <c r="E64" s="81" t="s">
        <v>606</v>
      </c>
      <c r="F64" s="81"/>
      <c r="G64" s="269" t="s">
        <v>1549</v>
      </c>
      <c r="H64" s="81"/>
      <c r="I64" s="82">
        <v>9000000</v>
      </c>
      <c r="J64" s="250" t="s">
        <v>1688</v>
      </c>
    </row>
    <row r="65" spans="1:10" ht="11.25" customHeight="1">
      <c r="A65" s="105" t="s">
        <v>1590</v>
      </c>
      <c r="B65" s="102"/>
      <c r="C65" s="102"/>
      <c r="D65" s="102"/>
      <c r="E65" s="102" t="s">
        <v>607</v>
      </c>
      <c r="F65" s="102"/>
      <c r="G65" s="102" t="s">
        <v>608</v>
      </c>
      <c r="H65" s="102"/>
      <c r="I65" s="107">
        <v>8800000</v>
      </c>
      <c r="J65" s="233"/>
    </row>
    <row r="66" spans="1:10" ht="11.25" customHeight="1">
      <c r="A66" s="190" t="s">
        <v>1713</v>
      </c>
      <c r="B66" s="102"/>
      <c r="C66" s="102"/>
      <c r="D66" s="102"/>
      <c r="E66" s="102" t="s">
        <v>609</v>
      </c>
      <c r="F66" s="102"/>
      <c r="G66" s="102" t="s">
        <v>610</v>
      </c>
      <c r="H66" s="102"/>
      <c r="I66" s="107">
        <v>2500000</v>
      </c>
      <c r="J66" s="233"/>
    </row>
    <row r="67" spans="1:10" ht="11.25" customHeight="1">
      <c r="A67" s="355" t="s">
        <v>1745</v>
      </c>
      <c r="B67" s="355"/>
      <c r="C67" s="355"/>
      <c r="D67" s="355"/>
      <c r="E67" s="355"/>
      <c r="F67" s="355"/>
      <c r="G67" s="355"/>
      <c r="H67" s="355"/>
      <c r="I67" s="355"/>
      <c r="J67" s="355"/>
    </row>
    <row r="68" spans="1:10" ht="11.25" customHeight="1">
      <c r="A68" s="337" t="s">
        <v>1483</v>
      </c>
      <c r="B68" s="337"/>
      <c r="C68" s="337"/>
      <c r="D68" s="337"/>
      <c r="E68" s="337"/>
      <c r="F68" s="337"/>
      <c r="G68" s="337"/>
      <c r="H68" s="337"/>
      <c r="I68" s="337"/>
      <c r="J68" s="337"/>
    </row>
    <row r="69" spans="1:10" ht="11.25" customHeight="1">
      <c r="A69" s="337" t="s">
        <v>850</v>
      </c>
      <c r="B69" s="337"/>
      <c r="C69" s="337"/>
      <c r="D69" s="337"/>
      <c r="E69" s="337"/>
      <c r="F69" s="337"/>
      <c r="G69" s="337"/>
      <c r="H69" s="337"/>
      <c r="I69" s="337"/>
      <c r="J69" s="337"/>
    </row>
    <row r="70" spans="1:10" ht="11.25" customHeight="1">
      <c r="A70" s="337"/>
      <c r="B70" s="337"/>
      <c r="C70" s="337"/>
      <c r="D70" s="337"/>
      <c r="E70" s="337"/>
      <c r="F70" s="337"/>
      <c r="G70" s="337"/>
      <c r="H70" s="337"/>
      <c r="I70" s="337"/>
      <c r="J70" s="337"/>
    </row>
    <row r="71" spans="1:10" ht="11.25" customHeight="1">
      <c r="A71" s="337" t="s">
        <v>1521</v>
      </c>
      <c r="B71" s="337"/>
      <c r="C71" s="337"/>
      <c r="D71" s="337"/>
      <c r="E71" s="337"/>
      <c r="F71" s="337"/>
      <c r="G71" s="337"/>
      <c r="H71" s="337"/>
      <c r="I71" s="337"/>
      <c r="J71" s="337"/>
    </row>
    <row r="72" spans="1:10" ht="11.25" customHeight="1">
      <c r="A72" s="338"/>
      <c r="B72" s="338"/>
      <c r="C72" s="338"/>
      <c r="D72" s="338"/>
      <c r="E72" s="338"/>
      <c r="F72" s="338"/>
      <c r="G72" s="338"/>
      <c r="H72" s="338"/>
      <c r="I72" s="338"/>
      <c r="J72" s="338"/>
    </row>
    <row r="73" spans="1:10" ht="11.25" customHeight="1">
      <c r="A73" s="74"/>
      <c r="B73" s="74"/>
      <c r="C73" s="74"/>
      <c r="D73" s="74"/>
      <c r="E73" s="75" t="s">
        <v>2056</v>
      </c>
      <c r="F73" s="74"/>
      <c r="G73" s="75"/>
      <c r="H73" s="74"/>
      <c r="I73" s="77" t="s">
        <v>1929</v>
      </c>
      <c r="J73" s="74"/>
    </row>
    <row r="74" spans="1:10" ht="11.25" customHeight="1">
      <c r="A74" s="78" t="s">
        <v>1579</v>
      </c>
      <c r="B74" s="78"/>
      <c r="C74" s="78"/>
      <c r="D74" s="78"/>
      <c r="E74" s="73" t="s">
        <v>2057</v>
      </c>
      <c r="F74" s="79"/>
      <c r="G74" s="73" t="s">
        <v>1678</v>
      </c>
      <c r="H74" s="73"/>
      <c r="I74" s="126" t="s">
        <v>1855</v>
      </c>
      <c r="J74" s="79"/>
    </row>
    <row r="75" spans="1:10" ht="11.25" customHeight="1">
      <c r="A75" s="74" t="s">
        <v>611</v>
      </c>
      <c r="B75" s="74"/>
      <c r="C75" s="74"/>
      <c r="D75" s="74"/>
      <c r="E75" s="74" t="s">
        <v>1509</v>
      </c>
      <c r="F75" s="74"/>
      <c r="G75" s="74" t="s">
        <v>612</v>
      </c>
      <c r="H75" s="74"/>
      <c r="I75" s="109" t="s">
        <v>1549</v>
      </c>
      <c r="J75" s="245"/>
    </row>
    <row r="76" spans="1:10" ht="11.25" customHeight="1">
      <c r="A76" s="81"/>
      <c r="B76" s="81"/>
      <c r="C76" s="81"/>
      <c r="D76" s="81"/>
      <c r="E76" s="81"/>
      <c r="F76" s="81"/>
      <c r="G76" s="95" t="s">
        <v>613</v>
      </c>
      <c r="H76" s="81"/>
      <c r="I76" s="82"/>
      <c r="J76" s="236"/>
    </row>
    <row r="77" spans="1:10" ht="11.25" customHeight="1">
      <c r="A77" s="81"/>
      <c r="B77" s="81"/>
      <c r="C77" s="81"/>
      <c r="D77" s="81"/>
      <c r="E77" s="81"/>
      <c r="F77" s="81"/>
      <c r="G77" s="95" t="s">
        <v>614</v>
      </c>
      <c r="H77" s="81"/>
      <c r="I77" s="82"/>
      <c r="J77" s="236"/>
    </row>
    <row r="78" spans="1:10" ht="11.25" customHeight="1">
      <c r="A78" s="97" t="s">
        <v>615</v>
      </c>
      <c r="B78" s="97"/>
      <c r="C78" s="97"/>
      <c r="D78" s="97"/>
      <c r="E78" s="97" t="s">
        <v>603</v>
      </c>
      <c r="F78" s="97"/>
      <c r="G78" s="97" t="s">
        <v>604</v>
      </c>
      <c r="H78" s="97"/>
      <c r="I78" s="98">
        <v>125000</v>
      </c>
      <c r="J78" s="231"/>
    </row>
    <row r="79" spans="1:10" ht="11.25" customHeight="1">
      <c r="A79" s="79"/>
      <c r="B79" s="79"/>
      <c r="C79" s="79"/>
      <c r="D79" s="79"/>
      <c r="E79" s="79"/>
      <c r="F79" s="79"/>
      <c r="G79" s="96" t="s">
        <v>605</v>
      </c>
      <c r="H79" s="79"/>
      <c r="I79" s="84"/>
      <c r="J79" s="232"/>
    </row>
    <row r="80" spans="1:10" ht="11.25" customHeight="1">
      <c r="A80" s="102" t="s">
        <v>616</v>
      </c>
      <c r="B80" s="102"/>
      <c r="C80" s="102"/>
      <c r="D80" s="102"/>
      <c r="E80" s="102" t="s">
        <v>617</v>
      </c>
      <c r="F80" s="102"/>
      <c r="G80" s="102" t="s">
        <v>618</v>
      </c>
      <c r="H80" s="102"/>
      <c r="I80" s="104" t="s">
        <v>1549</v>
      </c>
      <c r="J80" s="233"/>
    </row>
    <row r="81" spans="1:10" ht="11.25" customHeight="1">
      <c r="A81" s="81" t="s">
        <v>144</v>
      </c>
      <c r="B81" s="102"/>
      <c r="C81" s="102"/>
      <c r="D81" s="102"/>
      <c r="E81" s="102" t="s">
        <v>575</v>
      </c>
      <c r="F81" s="102"/>
      <c r="G81" s="102" t="s">
        <v>1471</v>
      </c>
      <c r="H81" s="102"/>
      <c r="I81" s="106" t="s">
        <v>1549</v>
      </c>
      <c r="J81" s="233"/>
    </row>
    <row r="82" spans="1:10" ht="11.25" customHeight="1">
      <c r="A82" s="142" t="s">
        <v>619</v>
      </c>
      <c r="B82" s="102"/>
      <c r="C82" s="102"/>
      <c r="D82" s="102"/>
      <c r="E82" s="105" t="s">
        <v>1535</v>
      </c>
      <c r="F82" s="102"/>
      <c r="G82" s="105" t="s">
        <v>1535</v>
      </c>
      <c r="H82" s="102"/>
      <c r="I82" s="106" t="s">
        <v>1549</v>
      </c>
      <c r="J82" s="233"/>
    </row>
    <row r="83" spans="1:10" ht="11.25" customHeight="1">
      <c r="A83" s="142" t="s">
        <v>215</v>
      </c>
      <c r="B83" s="102"/>
      <c r="C83" s="102"/>
      <c r="D83" s="102"/>
      <c r="E83" s="105" t="s">
        <v>1535</v>
      </c>
      <c r="F83" s="102"/>
      <c r="G83" s="105" t="s">
        <v>1535</v>
      </c>
      <c r="H83" s="102"/>
      <c r="I83" s="106" t="s">
        <v>1549</v>
      </c>
      <c r="J83" s="233"/>
    </row>
    <row r="84" spans="1:10" ht="11.25" customHeight="1">
      <c r="A84" s="95" t="s">
        <v>1713</v>
      </c>
      <c r="B84" s="81"/>
      <c r="C84" s="81"/>
      <c r="D84" s="81"/>
      <c r="E84" s="81" t="s">
        <v>620</v>
      </c>
      <c r="F84" s="81"/>
      <c r="G84" s="81" t="s">
        <v>566</v>
      </c>
      <c r="H84" s="81"/>
      <c r="I84" s="111" t="s">
        <v>1549</v>
      </c>
      <c r="J84" s="236"/>
    </row>
    <row r="85" spans="1:10" ht="11.25" customHeight="1">
      <c r="A85" s="102" t="s">
        <v>1999</v>
      </c>
      <c r="B85" s="102"/>
      <c r="C85" s="102"/>
      <c r="D85" s="102"/>
      <c r="E85" s="102" t="s">
        <v>621</v>
      </c>
      <c r="F85" s="102"/>
      <c r="G85" s="102" t="s">
        <v>622</v>
      </c>
      <c r="H85" s="102"/>
      <c r="I85" s="107">
        <v>1100000</v>
      </c>
      <c r="J85" s="233"/>
    </row>
    <row r="86" spans="1:10" ht="11.25" customHeight="1">
      <c r="A86" s="97" t="s">
        <v>1593</v>
      </c>
      <c r="B86" s="97"/>
      <c r="C86" s="97"/>
      <c r="D86" s="97"/>
      <c r="E86" s="97" t="s">
        <v>575</v>
      </c>
      <c r="F86" s="97"/>
      <c r="G86" s="97" t="s">
        <v>1473</v>
      </c>
      <c r="H86" s="97"/>
      <c r="I86" s="165" t="s">
        <v>1549</v>
      </c>
      <c r="J86" s="231"/>
    </row>
    <row r="87" spans="1:10" ht="11.25" customHeight="1">
      <c r="A87" s="79"/>
      <c r="B87" s="79"/>
      <c r="C87" s="79"/>
      <c r="D87" s="79"/>
      <c r="E87" s="81"/>
      <c r="F87" s="81"/>
      <c r="G87" s="95" t="s">
        <v>1474</v>
      </c>
      <c r="H87" s="79"/>
      <c r="I87" s="84"/>
      <c r="J87" s="232"/>
    </row>
    <row r="88" spans="1:10" ht="11.25" customHeight="1">
      <c r="A88" s="105" t="s">
        <v>1713</v>
      </c>
      <c r="B88" s="102"/>
      <c r="C88" s="102"/>
      <c r="D88" s="102"/>
      <c r="E88" s="102" t="s">
        <v>623</v>
      </c>
      <c r="F88" s="102"/>
      <c r="G88" s="102" t="s">
        <v>602</v>
      </c>
      <c r="H88" s="102"/>
      <c r="I88" s="107">
        <v>2000000</v>
      </c>
      <c r="J88" s="233"/>
    </row>
    <row r="89" spans="1:10" ht="11.25" customHeight="1">
      <c r="A89" s="97" t="s">
        <v>624</v>
      </c>
      <c r="B89" s="97"/>
      <c r="C89" s="102"/>
      <c r="D89" s="102"/>
      <c r="E89" s="102" t="s">
        <v>575</v>
      </c>
      <c r="F89" s="102"/>
      <c r="G89" s="102" t="s">
        <v>1471</v>
      </c>
      <c r="H89" s="102"/>
      <c r="I89" s="106" t="s">
        <v>1549</v>
      </c>
      <c r="J89" s="233"/>
    </row>
    <row r="90" spans="1:10" ht="11.25" customHeight="1">
      <c r="A90" s="102" t="s">
        <v>625</v>
      </c>
      <c r="B90" s="102"/>
      <c r="C90" s="102"/>
      <c r="D90" s="74"/>
      <c r="E90" s="74" t="s">
        <v>1812</v>
      </c>
      <c r="F90" s="74"/>
      <c r="G90" s="74" t="s">
        <v>1931</v>
      </c>
      <c r="H90" s="74"/>
      <c r="I90" s="89">
        <v>1200</v>
      </c>
      <c r="J90" s="235" t="s">
        <v>1688</v>
      </c>
    </row>
    <row r="91" spans="1:10" ht="11.25" customHeight="1">
      <c r="A91" s="90" t="s">
        <v>626</v>
      </c>
      <c r="B91" s="74"/>
      <c r="C91" s="74"/>
      <c r="D91" s="74"/>
      <c r="E91" s="90" t="s">
        <v>627</v>
      </c>
      <c r="F91" s="74"/>
      <c r="G91" s="90" t="s">
        <v>628</v>
      </c>
      <c r="H91" s="74"/>
      <c r="I91" s="89"/>
      <c r="J91" s="235"/>
    </row>
    <row r="92" spans="1:10" ht="11.25" customHeight="1">
      <c r="A92" s="74"/>
      <c r="B92" s="74"/>
      <c r="C92" s="74"/>
      <c r="D92" s="74"/>
      <c r="E92" s="90" t="s">
        <v>629</v>
      </c>
      <c r="F92" s="74"/>
      <c r="G92" s="90" t="s">
        <v>630</v>
      </c>
      <c r="H92" s="74"/>
      <c r="I92" s="89"/>
      <c r="J92" s="245"/>
    </row>
    <row r="93" spans="1:10" ht="11.25" customHeight="1">
      <c r="A93" s="81"/>
      <c r="B93" s="81"/>
      <c r="C93" s="81"/>
      <c r="D93" s="81"/>
      <c r="E93" s="95" t="s">
        <v>631</v>
      </c>
      <c r="F93" s="81"/>
      <c r="G93" s="95" t="s">
        <v>632</v>
      </c>
      <c r="H93" s="81"/>
      <c r="I93" s="82"/>
      <c r="J93" s="236"/>
    </row>
    <row r="94" spans="1:10" ht="12" customHeight="1">
      <c r="A94" s="105" t="s">
        <v>851</v>
      </c>
      <c r="B94" s="103"/>
      <c r="C94" s="102"/>
      <c r="D94" s="102"/>
      <c r="E94" s="102" t="s">
        <v>633</v>
      </c>
      <c r="F94" s="102"/>
      <c r="G94" s="102" t="s">
        <v>634</v>
      </c>
      <c r="H94" s="102"/>
      <c r="I94" s="104" t="s">
        <v>1549</v>
      </c>
      <c r="J94" s="233"/>
    </row>
    <row r="95" spans="1:10" ht="11.25" customHeight="1">
      <c r="A95" s="105" t="s">
        <v>1660</v>
      </c>
      <c r="B95" s="102"/>
      <c r="C95" s="102"/>
      <c r="D95" s="102"/>
      <c r="E95" s="102" t="s">
        <v>635</v>
      </c>
      <c r="F95" s="102"/>
      <c r="G95" s="102" t="s">
        <v>556</v>
      </c>
      <c r="H95" s="102"/>
      <c r="I95" s="104" t="s">
        <v>1549</v>
      </c>
      <c r="J95" s="233"/>
    </row>
    <row r="96" spans="1:10" ht="11.25" customHeight="1">
      <c r="A96" s="102" t="s">
        <v>156</v>
      </c>
      <c r="B96" s="102"/>
      <c r="C96" s="102"/>
      <c r="D96" s="102"/>
      <c r="E96" s="102" t="s">
        <v>1500</v>
      </c>
      <c r="F96" s="102"/>
      <c r="G96" s="74" t="s">
        <v>568</v>
      </c>
      <c r="H96" s="102"/>
      <c r="I96" s="107">
        <v>3000</v>
      </c>
      <c r="J96" s="233"/>
    </row>
    <row r="97" spans="1:10" ht="11.25" customHeight="1">
      <c r="A97" s="102" t="s">
        <v>636</v>
      </c>
      <c r="B97" s="102"/>
      <c r="C97" s="101" t="s">
        <v>1532</v>
      </c>
      <c r="D97" s="102"/>
      <c r="E97" s="102" t="s">
        <v>637</v>
      </c>
      <c r="F97" s="102"/>
      <c r="G97" s="246" t="s">
        <v>1549</v>
      </c>
      <c r="H97" s="102"/>
      <c r="I97" s="107">
        <v>25000</v>
      </c>
      <c r="J97" s="233"/>
    </row>
    <row r="98" spans="1:10" ht="11.25" customHeight="1">
      <c r="A98" s="102" t="s">
        <v>2036</v>
      </c>
      <c r="B98" s="102"/>
      <c r="C98" s="102"/>
      <c r="D98" s="74"/>
      <c r="E98" s="74"/>
      <c r="F98" s="74"/>
      <c r="G98" s="74"/>
      <c r="H98" s="74"/>
      <c r="I98" s="89"/>
      <c r="J98" s="235"/>
    </row>
    <row r="99" spans="1:10" ht="11.25" customHeight="1">
      <c r="A99" s="83" t="s">
        <v>2037</v>
      </c>
      <c r="B99" s="86"/>
      <c r="C99" s="86"/>
      <c r="D99" s="86"/>
      <c r="E99" s="81" t="s">
        <v>575</v>
      </c>
      <c r="F99" s="86"/>
      <c r="G99" s="86" t="s">
        <v>638</v>
      </c>
      <c r="H99" s="86"/>
      <c r="I99" s="126" t="s">
        <v>1549</v>
      </c>
      <c r="J99" s="242"/>
    </row>
    <row r="100" spans="1:10" ht="11.25" customHeight="1">
      <c r="A100" s="105" t="s">
        <v>1660</v>
      </c>
      <c r="B100" s="102"/>
      <c r="C100" s="102"/>
      <c r="D100" s="102"/>
      <c r="E100" s="105" t="s">
        <v>1535</v>
      </c>
      <c r="F100" s="102"/>
      <c r="G100" s="105" t="s">
        <v>1535</v>
      </c>
      <c r="H100" s="102"/>
      <c r="I100" s="104">
        <v>80000</v>
      </c>
      <c r="J100" s="233"/>
    </row>
    <row r="101" spans="1:10" ht="12" customHeight="1">
      <c r="A101" s="341" t="s">
        <v>779</v>
      </c>
      <c r="B101" s="341"/>
      <c r="C101" s="341"/>
      <c r="D101" s="341"/>
      <c r="E101" s="341"/>
      <c r="F101" s="341"/>
      <c r="G101" s="341"/>
      <c r="H101" s="341"/>
      <c r="I101" s="341"/>
      <c r="J101" s="341"/>
    </row>
    <row r="102" spans="1:10" ht="12" customHeight="1">
      <c r="A102" s="339" t="s">
        <v>1838</v>
      </c>
      <c r="B102" s="339"/>
      <c r="C102" s="339"/>
      <c r="D102" s="339"/>
      <c r="E102" s="339"/>
      <c r="F102" s="339"/>
      <c r="G102" s="339"/>
      <c r="H102" s="339"/>
      <c r="I102" s="339"/>
      <c r="J102" s="339"/>
    </row>
    <row r="103" spans="1:10" ht="12" customHeight="1">
      <c r="A103" s="339" t="s">
        <v>1862</v>
      </c>
      <c r="B103" s="339"/>
      <c r="C103" s="339"/>
      <c r="D103" s="339"/>
      <c r="E103" s="339"/>
      <c r="F103" s="339"/>
      <c r="G103" s="339"/>
      <c r="H103" s="339"/>
      <c r="I103" s="339"/>
      <c r="J103" s="339"/>
    </row>
    <row r="104" spans="1:10" ht="12" customHeight="1">
      <c r="A104" s="340" t="s">
        <v>521</v>
      </c>
      <c r="B104" s="340"/>
      <c r="C104" s="340"/>
      <c r="D104" s="340"/>
      <c r="E104" s="340"/>
      <c r="F104" s="340"/>
      <c r="G104" s="340"/>
      <c r="H104" s="340"/>
      <c r="I104" s="340"/>
      <c r="J104" s="340"/>
    </row>
    <row r="105" spans="1:10" ht="12" customHeight="1">
      <c r="A105" s="339" t="s">
        <v>1863</v>
      </c>
      <c r="B105" s="339"/>
      <c r="C105" s="339"/>
      <c r="D105" s="339"/>
      <c r="E105" s="339"/>
      <c r="F105" s="339"/>
      <c r="G105" s="339"/>
      <c r="H105" s="339"/>
      <c r="I105" s="339"/>
      <c r="J105" s="339"/>
    </row>
  </sheetData>
  <sheetProtection/>
  <mergeCells count="16">
    <mergeCell ref="A1:J1"/>
    <mergeCell ref="A2:J2"/>
    <mergeCell ref="A3:J3"/>
    <mergeCell ref="A4:J4"/>
    <mergeCell ref="A5:J5"/>
    <mergeCell ref="A67:J67"/>
    <mergeCell ref="A101:J101"/>
    <mergeCell ref="A102:J102"/>
    <mergeCell ref="A103:J103"/>
    <mergeCell ref="A104:J104"/>
    <mergeCell ref="A105:J105"/>
    <mergeCell ref="A68:J68"/>
    <mergeCell ref="A69:J69"/>
    <mergeCell ref="A70:J70"/>
    <mergeCell ref="A71:J71"/>
    <mergeCell ref="A72:J72"/>
  </mergeCells>
  <printOptions/>
  <pageMargins left="0.5" right="0.5" top="0.5" bottom="0.75" header="0.5" footer="0.5"/>
  <pageSetup horizontalDpi="1200" verticalDpi="12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:N1"/>
    </sheetView>
  </sheetViews>
  <sheetFormatPr defaultColWidth="9.140625" defaultRowHeight="12"/>
  <cols>
    <col min="1" max="2" width="19.8515625" style="0" customWidth="1"/>
    <col min="3" max="3" width="15.7109375" style="0" customWidth="1"/>
    <col min="4" max="4" width="1.8515625" style="0" customWidth="1"/>
    <col min="5" max="5" width="12.8515625" style="0" customWidth="1"/>
    <col min="6" max="6" width="1.8515625" style="0" customWidth="1"/>
    <col min="7" max="7" width="12.8515625" style="0" customWidth="1"/>
    <col min="8" max="8" width="1.8515625" style="0" customWidth="1"/>
    <col min="9" max="9" width="12.8515625" style="0" customWidth="1"/>
    <col min="10" max="10" width="1.8515625" style="0" customWidth="1"/>
    <col min="11" max="11" width="12.8515625" style="0" customWidth="1"/>
    <col min="12" max="12" width="1.8515625" style="0" customWidth="1"/>
    <col min="13" max="13" width="12.8515625" style="0" customWidth="1"/>
    <col min="14" max="14" width="1.421875" style="0" customWidth="1"/>
  </cols>
  <sheetData>
    <row r="1" spans="1:14" ht="11.25" customHeight="1">
      <c r="A1" s="331" t="s">
        <v>641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</row>
    <row r="2" spans="1:14" ht="12" customHeight="1">
      <c r="A2" s="331" t="s">
        <v>852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</row>
    <row r="3" spans="1:14" ht="11.25" customHeight="1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</row>
    <row r="4" spans="1:14" ht="11.25" customHeight="1">
      <c r="A4" s="331" t="s">
        <v>1521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</row>
    <row r="5" spans="1:14" ht="11.25" customHeight="1">
      <c r="A5" s="332"/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</row>
    <row r="6" spans="1:14" ht="11.25" customHeight="1">
      <c r="A6" s="336" t="s">
        <v>1579</v>
      </c>
      <c r="B6" s="336"/>
      <c r="C6" s="336"/>
      <c r="D6" s="6"/>
      <c r="E6" s="7" t="s">
        <v>1522</v>
      </c>
      <c r="F6" s="8"/>
      <c r="G6" s="7" t="s">
        <v>1523</v>
      </c>
      <c r="H6" s="8"/>
      <c r="I6" s="7" t="s">
        <v>1524</v>
      </c>
      <c r="J6" s="8"/>
      <c r="K6" s="7" t="s">
        <v>1525</v>
      </c>
      <c r="L6" s="8"/>
      <c r="M6" s="7" t="s">
        <v>1526</v>
      </c>
      <c r="N6" s="8"/>
    </row>
    <row r="7" spans="1:14" ht="11.25" customHeight="1">
      <c r="A7" s="336" t="s">
        <v>1595</v>
      </c>
      <c r="B7" s="336"/>
      <c r="C7" s="336"/>
      <c r="D7" s="11"/>
      <c r="E7" s="12"/>
      <c r="F7" s="13"/>
      <c r="G7" s="12"/>
      <c r="H7" s="13"/>
      <c r="I7" s="12"/>
      <c r="J7" s="13"/>
      <c r="K7" s="12"/>
      <c r="L7" s="13"/>
      <c r="M7" s="12"/>
      <c r="N7" s="13"/>
    </row>
    <row r="8" spans="1:14" ht="11.25" customHeight="1">
      <c r="A8" s="9" t="s">
        <v>1752</v>
      </c>
      <c r="B8" s="124"/>
      <c r="C8" s="65"/>
      <c r="D8" s="11"/>
      <c r="E8" s="38"/>
      <c r="F8" s="13"/>
      <c r="G8" s="38"/>
      <c r="H8" s="13"/>
      <c r="I8" s="38"/>
      <c r="J8" s="13"/>
      <c r="K8" s="38"/>
      <c r="L8" s="13"/>
      <c r="M8" s="38"/>
      <c r="N8" s="13"/>
    </row>
    <row r="9" spans="1:14" ht="11.25" customHeight="1">
      <c r="A9" s="15" t="s">
        <v>1589</v>
      </c>
      <c r="B9" s="15"/>
      <c r="C9" s="66" t="s">
        <v>1537</v>
      </c>
      <c r="D9" s="11"/>
      <c r="E9" s="120">
        <v>1920</v>
      </c>
      <c r="F9" s="14"/>
      <c r="G9" s="120">
        <v>2076</v>
      </c>
      <c r="H9" s="14"/>
      <c r="I9" s="120">
        <v>2297</v>
      </c>
      <c r="J9" s="14"/>
      <c r="K9" s="120">
        <v>2387</v>
      </c>
      <c r="L9" s="14"/>
      <c r="M9" s="120">
        <v>2660</v>
      </c>
      <c r="N9" s="14"/>
    </row>
    <row r="10" spans="1:14" ht="11.25" customHeight="1">
      <c r="A10" s="15" t="s">
        <v>523</v>
      </c>
      <c r="B10" s="124"/>
      <c r="C10" s="66" t="s">
        <v>1535</v>
      </c>
      <c r="D10" s="11"/>
      <c r="E10" s="120">
        <v>1676</v>
      </c>
      <c r="F10" s="14"/>
      <c r="G10" s="120">
        <v>1839</v>
      </c>
      <c r="H10" s="14"/>
      <c r="I10" s="120">
        <v>2047</v>
      </c>
      <c r="J10" s="14"/>
      <c r="K10" s="120">
        <v>2192</v>
      </c>
      <c r="L10" s="13"/>
      <c r="M10" s="120">
        <v>2470</v>
      </c>
      <c r="N10" s="13"/>
    </row>
    <row r="11" spans="1:14" ht="11.25" customHeight="1">
      <c r="A11" s="15" t="s">
        <v>1753</v>
      </c>
      <c r="B11" s="124"/>
      <c r="C11" s="66" t="s">
        <v>1535</v>
      </c>
      <c r="D11" s="11"/>
      <c r="E11" s="38">
        <v>109700</v>
      </c>
      <c r="F11" s="14"/>
      <c r="G11" s="38">
        <v>108300</v>
      </c>
      <c r="H11" s="14"/>
      <c r="I11" s="38">
        <v>134200</v>
      </c>
      <c r="J11" s="14"/>
      <c r="K11" s="38">
        <v>147900</v>
      </c>
      <c r="L11" s="13"/>
      <c r="M11" s="38">
        <v>150000</v>
      </c>
      <c r="N11" s="14" t="s">
        <v>1533</v>
      </c>
    </row>
    <row r="12" spans="1:14" ht="11.25" customHeight="1">
      <c r="A12" s="336" t="s">
        <v>1662</v>
      </c>
      <c r="B12" s="336"/>
      <c r="C12" s="336"/>
      <c r="D12" s="11"/>
      <c r="E12" s="38"/>
      <c r="F12" s="13"/>
      <c r="G12" s="38"/>
      <c r="H12" s="13"/>
      <c r="I12" s="38"/>
      <c r="J12" s="13"/>
      <c r="K12" s="38"/>
      <c r="L12" s="13"/>
      <c r="M12" s="38"/>
      <c r="N12" s="13"/>
    </row>
    <row r="13" spans="1:14" ht="11.25" customHeight="1">
      <c r="A13" s="9" t="s">
        <v>1580</v>
      </c>
      <c r="B13" s="124"/>
      <c r="C13" s="66" t="s">
        <v>1537</v>
      </c>
      <c r="D13" s="11"/>
      <c r="E13" s="38">
        <v>2731</v>
      </c>
      <c r="F13" s="14"/>
      <c r="G13" s="38">
        <v>3131</v>
      </c>
      <c r="H13" s="14"/>
      <c r="I13" s="38">
        <v>3495</v>
      </c>
      <c r="J13" s="14"/>
      <c r="K13" s="38">
        <v>3820</v>
      </c>
      <c r="L13" s="14"/>
      <c r="M13" s="38">
        <v>4219</v>
      </c>
      <c r="N13" s="14"/>
    </row>
    <row r="14" spans="1:14" ht="12" customHeight="1">
      <c r="A14" s="37" t="s">
        <v>853</v>
      </c>
      <c r="B14" s="124"/>
      <c r="C14" s="66" t="s">
        <v>1668</v>
      </c>
      <c r="D14" s="11"/>
      <c r="E14" s="38">
        <v>25000</v>
      </c>
      <c r="F14" s="14"/>
      <c r="G14" s="38">
        <v>25000</v>
      </c>
      <c r="H14" s="14"/>
      <c r="I14" s="38">
        <v>25000</v>
      </c>
      <c r="J14" s="14"/>
      <c r="K14" s="38">
        <v>25000</v>
      </c>
      <c r="L14" s="14"/>
      <c r="M14" s="38">
        <v>25000</v>
      </c>
      <c r="N14" s="14"/>
    </row>
    <row r="15" spans="1:14" ht="11.25" customHeight="1">
      <c r="A15" s="9" t="s">
        <v>1551</v>
      </c>
      <c r="B15" s="15"/>
      <c r="C15" s="66" t="s">
        <v>1537</v>
      </c>
      <c r="D15" s="11"/>
      <c r="E15" s="38">
        <v>727</v>
      </c>
      <c r="F15" s="14"/>
      <c r="G15" s="38">
        <v>785</v>
      </c>
      <c r="H15" s="14"/>
      <c r="I15" s="38">
        <v>853</v>
      </c>
      <c r="J15" s="14"/>
      <c r="K15" s="38">
        <v>925</v>
      </c>
      <c r="L15" s="14"/>
      <c r="M15" s="38">
        <v>950</v>
      </c>
      <c r="N15" s="14"/>
    </row>
    <row r="16" spans="1:14" ht="11.25" customHeight="1">
      <c r="A16" s="9" t="s">
        <v>1554</v>
      </c>
      <c r="B16" s="124"/>
      <c r="C16" s="66"/>
      <c r="D16" s="11"/>
      <c r="E16" s="116">
        <v>767000</v>
      </c>
      <c r="F16" s="117"/>
      <c r="G16" s="116">
        <v>774000</v>
      </c>
      <c r="H16" s="117"/>
      <c r="I16" s="116">
        <v>815000</v>
      </c>
      <c r="J16" s="117"/>
      <c r="K16" s="116">
        <v>830000</v>
      </c>
      <c r="L16" s="117"/>
      <c r="M16" s="116">
        <v>805000</v>
      </c>
      <c r="N16" s="117"/>
    </row>
    <row r="17" spans="1:14" ht="12" customHeight="1">
      <c r="A17" s="37" t="s">
        <v>854</v>
      </c>
      <c r="B17" s="15"/>
      <c r="C17" s="66" t="s">
        <v>1537</v>
      </c>
      <c r="D17" s="11"/>
      <c r="E17" s="38">
        <v>4611</v>
      </c>
      <c r="F17" s="14"/>
      <c r="G17" s="38">
        <v>4844</v>
      </c>
      <c r="H17" s="14"/>
      <c r="I17" s="38">
        <v>4605</v>
      </c>
      <c r="J17" s="14"/>
      <c r="K17" s="38">
        <v>4972</v>
      </c>
      <c r="L17" s="14"/>
      <c r="M17" s="38">
        <v>4968</v>
      </c>
      <c r="N17" s="14"/>
    </row>
    <row r="18" spans="1:14" ht="12" customHeight="1">
      <c r="A18" s="37" t="s">
        <v>855</v>
      </c>
      <c r="B18" s="124"/>
      <c r="C18" s="66"/>
      <c r="D18" s="11"/>
      <c r="E18" s="38">
        <v>1883000</v>
      </c>
      <c r="F18" s="14"/>
      <c r="G18" s="38">
        <v>1839000</v>
      </c>
      <c r="H18" s="14"/>
      <c r="I18" s="38">
        <v>2075693</v>
      </c>
      <c r="J18" s="14"/>
      <c r="K18" s="38">
        <v>1665350</v>
      </c>
      <c r="L18" s="14"/>
      <c r="M18" s="38">
        <v>1866000</v>
      </c>
      <c r="N18" s="14"/>
    </row>
    <row r="19" spans="1:14" ht="11.25" customHeight="1">
      <c r="A19" s="9" t="s">
        <v>1593</v>
      </c>
      <c r="B19" s="124"/>
      <c r="C19" s="66"/>
      <c r="D19" s="11"/>
      <c r="E19" s="38">
        <v>32288</v>
      </c>
      <c r="F19" s="14"/>
      <c r="G19" s="38">
        <v>48663</v>
      </c>
      <c r="H19" s="14"/>
      <c r="I19" s="38">
        <v>38567</v>
      </c>
      <c r="J19" s="14"/>
      <c r="K19" s="38">
        <v>41031</v>
      </c>
      <c r="L19" s="14"/>
      <c r="M19" s="38">
        <v>30000</v>
      </c>
      <c r="N19" s="14" t="s">
        <v>1533</v>
      </c>
    </row>
    <row r="20" spans="1:14" ht="11.25" customHeight="1">
      <c r="A20" s="9" t="s">
        <v>1560</v>
      </c>
      <c r="B20" s="15"/>
      <c r="C20" s="66" t="s">
        <v>1537</v>
      </c>
      <c r="D20" s="11"/>
      <c r="E20" s="38">
        <v>600</v>
      </c>
      <c r="F20" s="14"/>
      <c r="G20" s="38">
        <v>700</v>
      </c>
      <c r="H20" s="14"/>
      <c r="I20" s="38">
        <v>800</v>
      </c>
      <c r="J20" s="14"/>
      <c r="K20" s="38">
        <v>800</v>
      </c>
      <c r="L20" s="14"/>
      <c r="M20" s="38">
        <v>800</v>
      </c>
      <c r="N20" s="14"/>
    </row>
    <row r="21" spans="1:14" ht="11.25" customHeight="1">
      <c r="A21" s="336" t="s">
        <v>1672</v>
      </c>
      <c r="B21" s="336"/>
      <c r="C21" s="336"/>
      <c r="D21" s="11"/>
      <c r="E21" s="38"/>
      <c r="F21" s="13"/>
      <c r="G21" s="38"/>
      <c r="H21" s="13"/>
      <c r="I21" s="38"/>
      <c r="J21" s="13"/>
      <c r="K21" s="38"/>
      <c r="L21" s="13"/>
      <c r="M21" s="38"/>
      <c r="N21" s="13"/>
    </row>
    <row r="22" spans="1:14" ht="11.25" customHeight="1">
      <c r="A22" s="9" t="s">
        <v>1755</v>
      </c>
      <c r="B22" s="122"/>
      <c r="C22" s="66" t="s">
        <v>1674</v>
      </c>
      <c r="D22" s="11"/>
      <c r="E22" s="172">
        <v>245</v>
      </c>
      <c r="F22" s="173"/>
      <c r="G22" s="172">
        <v>228</v>
      </c>
      <c r="H22" s="173"/>
      <c r="I22" s="172">
        <v>218.6</v>
      </c>
      <c r="J22" s="173"/>
      <c r="K22" s="172">
        <v>201.1</v>
      </c>
      <c r="L22" s="174"/>
      <c r="M22" s="172">
        <v>152</v>
      </c>
      <c r="N22" s="174"/>
    </row>
    <row r="23" spans="1:14" ht="11.25" customHeight="1">
      <c r="A23" s="6" t="s">
        <v>1556</v>
      </c>
      <c r="B23" s="15"/>
      <c r="C23" s="66"/>
      <c r="D23" s="11"/>
      <c r="E23" s="38"/>
      <c r="F23" s="14"/>
      <c r="G23" s="38"/>
      <c r="H23" s="14"/>
      <c r="I23" s="38"/>
      <c r="J23" s="14"/>
      <c r="K23" s="38"/>
      <c r="L23" s="13"/>
      <c r="M23" s="38"/>
      <c r="N23" s="13"/>
    </row>
    <row r="24" spans="1:14" ht="12" customHeight="1">
      <c r="A24" s="40" t="s">
        <v>856</v>
      </c>
      <c r="B24" s="15"/>
      <c r="C24" s="66" t="s">
        <v>1537</v>
      </c>
      <c r="D24" s="11"/>
      <c r="E24" s="38">
        <v>300</v>
      </c>
      <c r="F24" s="14"/>
      <c r="G24" s="38">
        <v>300</v>
      </c>
      <c r="H24" s="14"/>
      <c r="I24" s="38">
        <v>300</v>
      </c>
      <c r="J24" s="14"/>
      <c r="K24" s="38">
        <v>318</v>
      </c>
      <c r="L24" s="14" t="s">
        <v>1688</v>
      </c>
      <c r="M24" s="38">
        <v>395</v>
      </c>
      <c r="N24" s="14" t="s">
        <v>1688</v>
      </c>
    </row>
    <row r="25" spans="1:14" ht="11.25" customHeight="1">
      <c r="A25" s="15" t="s">
        <v>1587</v>
      </c>
      <c r="B25" s="15"/>
      <c r="C25" s="66" t="s">
        <v>1535</v>
      </c>
      <c r="D25" s="11"/>
      <c r="E25" s="39">
        <v>2500</v>
      </c>
      <c r="F25" s="19" t="s">
        <v>1539</v>
      </c>
      <c r="G25" s="39">
        <v>2500</v>
      </c>
      <c r="H25" s="19" t="s">
        <v>1539</v>
      </c>
      <c r="I25" s="39">
        <v>2500</v>
      </c>
      <c r="J25" s="19" t="s">
        <v>1539</v>
      </c>
      <c r="K25" s="39">
        <v>2502</v>
      </c>
      <c r="L25" s="19" t="s">
        <v>1539</v>
      </c>
      <c r="M25" s="39">
        <v>2364</v>
      </c>
      <c r="N25" s="19"/>
    </row>
    <row r="26" spans="1:14" ht="11.25" customHeight="1">
      <c r="A26" s="124" t="s">
        <v>640</v>
      </c>
      <c r="B26" s="15"/>
      <c r="C26" s="66" t="s">
        <v>1535</v>
      </c>
      <c r="D26" s="11"/>
      <c r="E26" s="38">
        <f>SUM(E24:E25)</f>
        <v>2800</v>
      </c>
      <c r="F26" s="14"/>
      <c r="G26" s="38">
        <f>SUM(G24:G25)</f>
        <v>2800</v>
      </c>
      <c r="H26" s="14"/>
      <c r="I26" s="38">
        <f>SUM(I24:I25)</f>
        <v>2800</v>
      </c>
      <c r="J26" s="14"/>
      <c r="K26" s="38">
        <f>SUM(K24:K25)</f>
        <v>2820</v>
      </c>
      <c r="L26" s="14"/>
      <c r="M26" s="38">
        <f>SUM(M24:M25)</f>
        <v>2759</v>
      </c>
      <c r="N26" s="14"/>
    </row>
    <row r="27" spans="1:14" ht="11.25" customHeight="1">
      <c r="A27" s="9" t="s">
        <v>1588</v>
      </c>
      <c r="B27" s="15"/>
      <c r="C27" s="66"/>
      <c r="D27" s="11"/>
      <c r="E27" s="38"/>
      <c r="F27" s="13"/>
      <c r="G27" s="38"/>
      <c r="H27" s="13"/>
      <c r="I27" s="38"/>
      <c r="J27" s="13"/>
      <c r="K27" s="38"/>
      <c r="L27" s="13"/>
      <c r="M27" s="38"/>
      <c r="N27" s="13"/>
    </row>
    <row r="28" spans="1:14" ht="11.25" customHeight="1">
      <c r="A28" s="15" t="s">
        <v>1589</v>
      </c>
      <c r="B28" s="15"/>
      <c r="C28" s="66" t="s">
        <v>1535</v>
      </c>
      <c r="D28" s="11"/>
      <c r="E28" s="38">
        <v>1804</v>
      </c>
      <c r="F28" s="13"/>
      <c r="G28" s="38">
        <v>1785</v>
      </c>
      <c r="H28" s="13"/>
      <c r="I28" s="38">
        <v>1780</v>
      </c>
      <c r="J28" s="14"/>
      <c r="K28" s="38">
        <v>1760.02</v>
      </c>
      <c r="L28" s="13"/>
      <c r="M28" s="38">
        <v>1684</v>
      </c>
      <c r="N28" s="13"/>
    </row>
    <row r="29" spans="1:14" ht="11.25" customHeight="1">
      <c r="A29" s="15" t="s">
        <v>1927</v>
      </c>
      <c r="B29" s="15"/>
      <c r="C29" s="66" t="s">
        <v>1535</v>
      </c>
      <c r="D29" s="16"/>
      <c r="E29" s="270">
        <v>18451</v>
      </c>
      <c r="F29" s="18"/>
      <c r="G29" s="270">
        <v>19802</v>
      </c>
      <c r="H29" s="18"/>
      <c r="I29" s="270">
        <v>21253</v>
      </c>
      <c r="J29" s="18"/>
      <c r="K29" s="270">
        <v>21349</v>
      </c>
      <c r="L29" s="18"/>
      <c r="M29" s="270">
        <v>21305</v>
      </c>
      <c r="N29" s="18"/>
    </row>
    <row r="30" spans="1:14" ht="12" customHeight="1">
      <c r="A30" s="334" t="s">
        <v>857</v>
      </c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</row>
    <row r="31" spans="1:14" ht="12" customHeight="1">
      <c r="A31" s="335" t="s">
        <v>1838</v>
      </c>
      <c r="B31" s="335"/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</row>
    <row r="32" spans="1:14" ht="12" customHeight="1">
      <c r="A32" s="335" t="s">
        <v>858</v>
      </c>
      <c r="B32" s="335"/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</row>
    <row r="33" spans="1:14" ht="12" customHeight="1">
      <c r="A33" s="335" t="s">
        <v>1845</v>
      </c>
      <c r="B33" s="335"/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35"/>
      <c r="N33" s="335"/>
    </row>
  </sheetData>
  <sheetProtection/>
  <mergeCells count="13">
    <mergeCell ref="A1:N1"/>
    <mergeCell ref="A2:N2"/>
    <mergeCell ref="A3:N3"/>
    <mergeCell ref="A4:N4"/>
    <mergeCell ref="A5:N5"/>
    <mergeCell ref="A6:C6"/>
    <mergeCell ref="A33:N33"/>
    <mergeCell ref="A7:C7"/>
    <mergeCell ref="A12:C12"/>
    <mergeCell ref="A21:C21"/>
    <mergeCell ref="A30:N30"/>
    <mergeCell ref="A31:N31"/>
    <mergeCell ref="A32:N32"/>
  </mergeCells>
  <printOptions/>
  <pageMargins left="0.5" right="0.5" top="0.5" bottom="0.75" header="0.5" footer="0.5"/>
  <pageSetup horizontalDpi="1200" verticalDpi="12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34" sqref="A1:K34"/>
    </sheetView>
  </sheetViews>
  <sheetFormatPr defaultColWidth="9.140625" defaultRowHeight="12"/>
  <cols>
    <col min="3" max="3" width="14.140625" style="0" customWidth="1"/>
    <col min="4" max="4" width="1.8515625" style="0" customWidth="1"/>
    <col min="6" max="6" width="29.421875" style="0" customWidth="1"/>
    <col min="7" max="7" width="2.00390625" style="0" customWidth="1"/>
    <col min="8" max="8" width="41.8515625" style="0" customWidth="1"/>
    <col min="9" max="9" width="1.8515625" style="0" customWidth="1"/>
    <col min="10" max="10" width="9.8515625" style="0" customWidth="1"/>
    <col min="11" max="11" width="2.00390625" style="0" customWidth="1"/>
  </cols>
  <sheetData>
    <row r="1" spans="1:11" ht="11.25">
      <c r="A1" s="347" t="s">
        <v>664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</row>
    <row r="2" spans="1:11" ht="11.25">
      <c r="A2" s="347" t="s">
        <v>859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</row>
    <row r="3" spans="1:11" ht="11.25">
      <c r="A3" s="347"/>
      <c r="B3" s="347"/>
      <c r="C3" s="347"/>
      <c r="D3" s="347"/>
      <c r="E3" s="347"/>
      <c r="F3" s="347"/>
      <c r="G3" s="347"/>
      <c r="H3" s="347"/>
      <c r="I3" s="347"/>
      <c r="J3" s="347"/>
      <c r="K3" s="347"/>
    </row>
    <row r="4" spans="1:11" ht="11.25">
      <c r="A4" s="348" t="s">
        <v>1461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</row>
    <row r="5" spans="1:11" ht="11.25">
      <c r="A5" s="338" t="s">
        <v>1761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</row>
    <row r="6" spans="1:11" ht="11.25">
      <c r="A6" s="74"/>
      <c r="B6" s="74"/>
      <c r="C6" s="74"/>
      <c r="D6" s="74"/>
      <c r="E6" s="354" t="s">
        <v>1762</v>
      </c>
      <c r="F6" s="354"/>
      <c r="G6" s="74"/>
      <c r="H6" s="349"/>
      <c r="I6" s="349"/>
      <c r="J6" s="77" t="s">
        <v>230</v>
      </c>
      <c r="K6" s="74"/>
    </row>
    <row r="7" spans="1:11" ht="11.25">
      <c r="A7" s="338" t="s">
        <v>1579</v>
      </c>
      <c r="B7" s="338"/>
      <c r="C7" s="338"/>
      <c r="D7" s="78"/>
      <c r="E7" s="338" t="s">
        <v>1764</v>
      </c>
      <c r="F7" s="338"/>
      <c r="G7" s="73"/>
      <c r="H7" s="344" t="s">
        <v>1678</v>
      </c>
      <c r="I7" s="344"/>
      <c r="J7" s="126" t="s">
        <v>1855</v>
      </c>
      <c r="K7" s="73"/>
    </row>
    <row r="8" spans="1:11" ht="11.25">
      <c r="A8" s="97" t="s">
        <v>1580</v>
      </c>
      <c r="B8" s="133"/>
      <c r="C8" s="136"/>
      <c r="D8" s="136"/>
      <c r="E8" s="81" t="s">
        <v>642</v>
      </c>
      <c r="F8" s="133"/>
      <c r="G8" s="133"/>
      <c r="H8" s="81" t="s">
        <v>643</v>
      </c>
      <c r="I8" s="133"/>
      <c r="J8" s="82">
        <v>3500000</v>
      </c>
      <c r="K8" s="91" t="s">
        <v>1651</v>
      </c>
    </row>
    <row r="9" spans="1:11" ht="11.25">
      <c r="A9" s="79"/>
      <c r="B9" s="130"/>
      <c r="C9" s="85"/>
      <c r="D9" s="85"/>
      <c r="E9" s="79"/>
      <c r="F9" s="130"/>
      <c r="G9" s="130"/>
      <c r="H9" s="96"/>
      <c r="I9" s="130"/>
      <c r="J9" s="126"/>
      <c r="K9" s="79"/>
    </row>
    <row r="10" spans="1:11" ht="11.25">
      <c r="A10" s="102" t="s">
        <v>544</v>
      </c>
      <c r="B10" s="131"/>
      <c r="C10" s="102"/>
      <c r="D10" s="102"/>
      <c r="E10" s="102" t="s">
        <v>644</v>
      </c>
      <c r="F10" s="131"/>
      <c r="G10" s="131"/>
      <c r="H10" s="102" t="s">
        <v>645</v>
      </c>
      <c r="I10" s="131"/>
      <c r="J10" s="104" t="s">
        <v>1549</v>
      </c>
      <c r="K10" s="102"/>
    </row>
    <row r="11" spans="1:11" ht="11.25">
      <c r="A11" s="102" t="s">
        <v>1554</v>
      </c>
      <c r="B11" s="131"/>
      <c r="C11" s="102"/>
      <c r="D11" s="102"/>
      <c r="E11" s="102" t="s">
        <v>646</v>
      </c>
      <c r="F11" s="131"/>
      <c r="G11" s="131"/>
      <c r="H11" s="102" t="s">
        <v>647</v>
      </c>
      <c r="I11" s="131"/>
      <c r="J11" s="107">
        <v>1000000</v>
      </c>
      <c r="K11" s="102"/>
    </row>
    <row r="12" spans="1:11" ht="11.25">
      <c r="A12" s="74" t="s">
        <v>648</v>
      </c>
      <c r="B12" s="133"/>
      <c r="C12" s="97"/>
      <c r="D12" s="97"/>
      <c r="E12" s="74" t="s">
        <v>649</v>
      </c>
      <c r="F12" s="133"/>
      <c r="G12" s="133"/>
      <c r="H12" s="74" t="s">
        <v>650</v>
      </c>
      <c r="I12" s="133"/>
      <c r="J12" s="89">
        <v>5000000</v>
      </c>
      <c r="K12" s="91" t="s">
        <v>1688</v>
      </c>
    </row>
    <row r="13" spans="1:11" ht="11.25">
      <c r="A13" s="79"/>
      <c r="B13" s="130"/>
      <c r="C13" s="79"/>
      <c r="D13" s="79"/>
      <c r="E13" s="79" t="s">
        <v>651</v>
      </c>
      <c r="F13" s="130"/>
      <c r="G13" s="130"/>
      <c r="H13" s="79"/>
      <c r="I13" s="130"/>
      <c r="J13" s="84"/>
      <c r="K13" s="79"/>
    </row>
    <row r="14" spans="1:11" ht="11.25">
      <c r="A14" s="81" t="s">
        <v>1588</v>
      </c>
      <c r="B14" s="131"/>
      <c r="C14" s="102"/>
      <c r="D14" s="97"/>
      <c r="E14" s="74"/>
      <c r="F14" s="133"/>
      <c r="G14" s="133"/>
      <c r="H14" s="74"/>
      <c r="I14" s="133"/>
      <c r="J14" s="89"/>
      <c r="K14" s="74"/>
    </row>
    <row r="15" spans="1:11" ht="11.25">
      <c r="A15" s="135" t="s">
        <v>1589</v>
      </c>
      <c r="B15" s="129"/>
      <c r="C15" s="81"/>
      <c r="D15" s="81"/>
      <c r="E15" s="4" t="s">
        <v>652</v>
      </c>
      <c r="F15" s="129"/>
      <c r="G15" s="129"/>
      <c r="H15" s="249" t="s">
        <v>653</v>
      </c>
      <c r="I15" s="129"/>
      <c r="J15" s="82">
        <v>2000000</v>
      </c>
      <c r="K15" s="81"/>
    </row>
    <row r="16" spans="1:11" ht="11.25">
      <c r="A16" s="95"/>
      <c r="B16" s="129"/>
      <c r="C16" s="81"/>
      <c r="D16" s="81"/>
      <c r="E16" s="271" t="s">
        <v>654</v>
      </c>
      <c r="F16" s="129"/>
      <c r="G16" s="129"/>
      <c r="H16" s="271" t="s">
        <v>655</v>
      </c>
      <c r="I16" s="129"/>
      <c r="J16" s="82"/>
      <c r="K16" s="81"/>
    </row>
    <row r="17" spans="1:11" ht="11.25">
      <c r="A17" s="96"/>
      <c r="B17" s="130"/>
      <c r="C17" s="79"/>
      <c r="D17" s="79"/>
      <c r="E17" s="264"/>
      <c r="F17" s="130"/>
      <c r="G17" s="130"/>
      <c r="H17" s="96" t="s">
        <v>1639</v>
      </c>
      <c r="I17" s="130"/>
      <c r="J17" s="84"/>
      <c r="K17" s="79"/>
    </row>
    <row r="18" spans="1:11" ht="11.25">
      <c r="A18" s="135" t="s">
        <v>1927</v>
      </c>
      <c r="B18" s="133"/>
      <c r="C18" s="97"/>
      <c r="D18" s="97"/>
      <c r="E18" s="97" t="s">
        <v>656</v>
      </c>
      <c r="F18" s="133"/>
      <c r="G18" s="133"/>
      <c r="H18" s="97" t="s">
        <v>657</v>
      </c>
      <c r="I18" s="133"/>
      <c r="J18" s="98">
        <v>16000000</v>
      </c>
      <c r="K18" s="163" t="s">
        <v>1906</v>
      </c>
    </row>
    <row r="19" spans="1:11" ht="11.25">
      <c r="A19" s="96"/>
      <c r="B19" s="130"/>
      <c r="C19" s="79"/>
      <c r="D19" s="79"/>
      <c r="E19" s="96" t="s">
        <v>1475</v>
      </c>
      <c r="F19" s="130"/>
      <c r="G19" s="130"/>
      <c r="H19" s="79"/>
      <c r="I19" s="130"/>
      <c r="J19" s="84"/>
      <c r="K19" s="164"/>
    </row>
    <row r="20" spans="1:11" ht="11.25">
      <c r="A20" s="190" t="s">
        <v>1713</v>
      </c>
      <c r="B20" s="131"/>
      <c r="C20" s="102"/>
      <c r="D20" s="102"/>
      <c r="E20" s="102" t="s">
        <v>658</v>
      </c>
      <c r="F20" s="131"/>
      <c r="G20" s="131"/>
      <c r="H20" s="102" t="s">
        <v>659</v>
      </c>
      <c r="I20" s="131"/>
      <c r="J20" s="107">
        <v>10800000</v>
      </c>
      <c r="K20" s="272" t="s">
        <v>1906</v>
      </c>
    </row>
    <row r="21" spans="1:11" ht="12.75">
      <c r="A21" s="97" t="s">
        <v>854</v>
      </c>
      <c r="B21" s="133"/>
      <c r="C21" s="97"/>
      <c r="D21" s="97"/>
      <c r="E21" s="4" t="s">
        <v>1517</v>
      </c>
      <c r="F21" s="133"/>
      <c r="G21" s="133"/>
      <c r="H21" s="97" t="s">
        <v>1518</v>
      </c>
      <c r="I21" s="133"/>
      <c r="J21" s="98">
        <v>5000000</v>
      </c>
      <c r="K21" s="97"/>
    </row>
    <row r="22" spans="1:11" ht="11.25">
      <c r="A22" s="81"/>
      <c r="B22" s="129"/>
      <c r="C22" s="81"/>
      <c r="D22" s="81"/>
      <c r="E22" s="271" t="s">
        <v>1501</v>
      </c>
      <c r="F22" s="129"/>
      <c r="G22" s="129"/>
      <c r="H22" s="81"/>
      <c r="I22" s="129"/>
      <c r="J22" s="82"/>
      <c r="K22" s="81"/>
    </row>
    <row r="23" spans="1:11" ht="11.25">
      <c r="A23" s="86"/>
      <c r="B23" s="144"/>
      <c r="C23" s="86"/>
      <c r="D23" s="86"/>
      <c r="E23" s="83" t="s">
        <v>1502</v>
      </c>
      <c r="F23" s="144"/>
      <c r="G23" s="144"/>
      <c r="H23" s="86"/>
      <c r="I23" s="144"/>
      <c r="J23" s="113"/>
      <c r="K23" s="86"/>
    </row>
    <row r="24" spans="1:11" ht="11.25">
      <c r="A24" s="79" t="s">
        <v>1752</v>
      </c>
      <c r="B24" s="130"/>
      <c r="C24" s="79"/>
      <c r="D24" s="81"/>
      <c r="E24" s="74"/>
      <c r="F24" s="129"/>
      <c r="G24" s="129"/>
      <c r="H24" s="74"/>
      <c r="I24" s="129"/>
      <c r="J24" s="89"/>
      <c r="K24" s="74"/>
    </row>
    <row r="25" spans="1:11" ht="11.25">
      <c r="A25" s="135" t="s">
        <v>1589</v>
      </c>
      <c r="B25" s="129"/>
      <c r="C25" s="81"/>
      <c r="D25" s="81"/>
      <c r="E25" s="81" t="s">
        <v>1640</v>
      </c>
      <c r="F25" s="129"/>
      <c r="G25" s="129"/>
      <c r="H25" s="81" t="s">
        <v>660</v>
      </c>
      <c r="I25" s="129"/>
      <c r="J25" s="82">
        <v>2400000</v>
      </c>
      <c r="K25" s="81"/>
    </row>
    <row r="26" spans="1:11" ht="11.25">
      <c r="A26" s="83"/>
      <c r="B26" s="144"/>
      <c r="C26" s="86"/>
      <c r="D26" s="86"/>
      <c r="E26" s="83" t="s">
        <v>1641</v>
      </c>
      <c r="F26" s="144"/>
      <c r="G26" s="144"/>
      <c r="H26" s="86"/>
      <c r="I26" s="144"/>
      <c r="J26" s="113"/>
      <c r="K26" s="86"/>
    </row>
    <row r="27" spans="1:11" ht="11.25">
      <c r="A27" s="96" t="s">
        <v>661</v>
      </c>
      <c r="B27" s="130"/>
      <c r="C27" s="79"/>
      <c r="D27" s="79"/>
      <c r="E27" s="95" t="s">
        <v>1535</v>
      </c>
      <c r="F27" s="130"/>
      <c r="G27" s="130"/>
      <c r="H27" s="95" t="s">
        <v>1535</v>
      </c>
      <c r="I27" s="130"/>
      <c r="J27" s="273">
        <v>250000</v>
      </c>
      <c r="K27" s="81"/>
    </row>
    <row r="28" spans="1:11" ht="11.25">
      <c r="A28" s="196" t="s">
        <v>1713</v>
      </c>
      <c r="B28" s="133"/>
      <c r="C28" s="136"/>
      <c r="D28" s="136"/>
      <c r="E28" s="97" t="s">
        <v>662</v>
      </c>
      <c r="F28" s="133"/>
      <c r="G28" s="133"/>
      <c r="H28" s="97" t="s">
        <v>663</v>
      </c>
      <c r="I28" s="133"/>
      <c r="J28" s="98">
        <v>80000</v>
      </c>
      <c r="K28" s="97"/>
    </row>
    <row r="29" spans="1:11" ht="11.25">
      <c r="A29" s="194"/>
      <c r="B29" s="130"/>
      <c r="C29" s="85"/>
      <c r="D29" s="85"/>
      <c r="E29" s="96" t="s">
        <v>1476</v>
      </c>
      <c r="F29" s="130"/>
      <c r="G29" s="130"/>
      <c r="H29" s="79"/>
      <c r="I29" s="130"/>
      <c r="J29" s="84"/>
      <c r="K29" s="79"/>
    </row>
    <row r="30" spans="1:11" ht="12" customHeight="1">
      <c r="A30" s="341" t="s">
        <v>779</v>
      </c>
      <c r="B30" s="341"/>
      <c r="C30" s="341"/>
      <c r="D30" s="341"/>
      <c r="E30" s="341"/>
      <c r="F30" s="341"/>
      <c r="G30" s="341"/>
      <c r="H30" s="341"/>
      <c r="I30" s="341"/>
      <c r="J30" s="341"/>
      <c r="K30" s="341"/>
    </row>
    <row r="31" spans="1:11" ht="12" customHeight="1">
      <c r="A31" s="343" t="s">
        <v>1838</v>
      </c>
      <c r="B31" s="343"/>
      <c r="C31" s="343"/>
      <c r="D31" s="343"/>
      <c r="E31" s="343"/>
      <c r="F31" s="343"/>
      <c r="G31" s="343"/>
      <c r="H31" s="343"/>
      <c r="I31" s="343"/>
      <c r="J31" s="343"/>
      <c r="K31" s="343"/>
    </row>
    <row r="32" spans="1:11" ht="12" customHeight="1">
      <c r="A32" s="339" t="s">
        <v>860</v>
      </c>
      <c r="B32" s="339"/>
      <c r="C32" s="339"/>
      <c r="D32" s="339"/>
      <c r="E32" s="339"/>
      <c r="F32" s="339"/>
      <c r="G32" s="339"/>
      <c r="H32" s="339"/>
      <c r="I32" s="339"/>
      <c r="J32" s="339"/>
      <c r="K32" s="339"/>
    </row>
    <row r="33" spans="1:11" ht="12" customHeight="1">
      <c r="A33" s="339" t="s">
        <v>861</v>
      </c>
      <c r="B33" s="339"/>
      <c r="C33" s="339"/>
      <c r="D33" s="339"/>
      <c r="E33" s="339"/>
      <c r="F33" s="339"/>
      <c r="G33" s="339"/>
      <c r="H33" s="339"/>
      <c r="I33" s="339"/>
      <c r="J33" s="339"/>
      <c r="K33" s="339"/>
    </row>
    <row r="34" spans="1:11" ht="12" customHeight="1">
      <c r="A34" s="339" t="s">
        <v>862</v>
      </c>
      <c r="B34" s="339"/>
      <c r="C34" s="339"/>
      <c r="D34" s="339"/>
      <c r="E34" s="339"/>
      <c r="F34" s="339"/>
      <c r="G34" s="339"/>
      <c r="H34" s="339"/>
      <c r="I34" s="339"/>
      <c r="J34" s="339"/>
      <c r="K34" s="339"/>
    </row>
  </sheetData>
  <sheetProtection/>
  <mergeCells count="15">
    <mergeCell ref="A1:K1"/>
    <mergeCell ref="A2:K2"/>
    <mergeCell ref="A3:K3"/>
    <mergeCell ref="A4:K4"/>
    <mergeCell ref="A5:K5"/>
    <mergeCell ref="E6:F6"/>
    <mergeCell ref="H6:I6"/>
    <mergeCell ref="A33:K33"/>
    <mergeCell ref="A34:K34"/>
    <mergeCell ref="A7:C7"/>
    <mergeCell ref="E7:F7"/>
    <mergeCell ref="H7:I7"/>
    <mergeCell ref="A30:K30"/>
    <mergeCell ref="A31:K31"/>
    <mergeCell ref="A32:K32"/>
  </mergeCells>
  <printOptions/>
  <pageMargins left="0.5" right="0.5" top="0.5" bottom="0.75" header="0.5" footer="0.5"/>
  <pageSetup horizontalDpi="1200" verticalDpi="12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21" sqref="A1:M21"/>
    </sheetView>
  </sheetViews>
  <sheetFormatPr defaultColWidth="9.140625" defaultRowHeight="12"/>
  <cols>
    <col min="1" max="1" width="19.8515625" style="0" customWidth="1"/>
    <col min="2" max="2" width="27.8515625" style="0" customWidth="1"/>
    <col min="3" max="3" width="5.421875" style="0" customWidth="1"/>
    <col min="4" max="4" width="1.8515625" style="0" customWidth="1"/>
    <col min="5" max="5" width="12.8515625" style="0" customWidth="1"/>
    <col min="6" max="6" width="2.00390625" style="0" customWidth="1"/>
    <col min="7" max="7" width="12.8515625" style="0" customWidth="1"/>
    <col min="8" max="8" width="2.00390625" style="0" customWidth="1"/>
    <col min="9" max="9" width="12.8515625" style="0" customWidth="1"/>
    <col min="10" max="10" width="2.00390625" style="0" customWidth="1"/>
    <col min="11" max="11" width="12.8515625" style="0" customWidth="1"/>
    <col min="12" max="12" width="2.00390625" style="0" customWidth="1"/>
    <col min="13" max="13" width="12.8515625" style="0" customWidth="1"/>
  </cols>
  <sheetData>
    <row r="1" spans="1:13" ht="11.25" customHeight="1">
      <c r="A1" s="331" t="s">
        <v>667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</row>
    <row r="2" spans="1:13" ht="11.25" customHeight="1">
      <c r="A2" s="331" t="s">
        <v>863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ht="11.25" customHeight="1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</row>
    <row r="4" spans="1:13" ht="11.25" customHeight="1">
      <c r="A4" s="331" t="s">
        <v>1521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</row>
    <row r="5" spans="1:13" ht="11.25" customHeight="1">
      <c r="A5" s="332"/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</row>
    <row r="6" spans="1:13" ht="12" customHeight="1">
      <c r="A6" s="333" t="s">
        <v>1579</v>
      </c>
      <c r="B6" s="333"/>
      <c r="C6" s="333"/>
      <c r="D6" s="227"/>
      <c r="E6" s="228" t="s">
        <v>1522</v>
      </c>
      <c r="F6" s="229"/>
      <c r="G6" s="228" t="s">
        <v>1523</v>
      </c>
      <c r="H6" s="229"/>
      <c r="I6" s="228" t="s">
        <v>1524</v>
      </c>
      <c r="J6" s="229"/>
      <c r="K6" s="228" t="s">
        <v>1525</v>
      </c>
      <c r="L6" s="229"/>
      <c r="M6" s="228" t="s">
        <v>784</v>
      </c>
    </row>
    <row r="7" spans="1:13" ht="11.25" customHeight="1">
      <c r="A7" s="336" t="s">
        <v>1595</v>
      </c>
      <c r="B7" s="336"/>
      <c r="C7" s="336"/>
      <c r="D7" s="11"/>
      <c r="E7" s="175"/>
      <c r="F7" s="72"/>
      <c r="G7" s="175"/>
      <c r="H7" s="72"/>
      <c r="I7" s="175"/>
      <c r="J7" s="72"/>
      <c r="K7" s="175"/>
      <c r="L7" s="72"/>
      <c r="M7" s="175"/>
    </row>
    <row r="8" spans="1:13" ht="11.25" customHeight="1">
      <c r="A8" s="9" t="s">
        <v>665</v>
      </c>
      <c r="B8" s="15"/>
      <c r="C8" s="125"/>
      <c r="D8" s="16"/>
      <c r="E8" s="157">
        <v>1012600</v>
      </c>
      <c r="F8" s="19"/>
      <c r="G8" s="157">
        <v>1016000</v>
      </c>
      <c r="H8" s="19"/>
      <c r="I8" s="157">
        <v>675400</v>
      </c>
      <c r="J8" s="19"/>
      <c r="K8" s="157">
        <v>995000</v>
      </c>
      <c r="L8" s="19"/>
      <c r="M8" s="157">
        <v>885000</v>
      </c>
    </row>
    <row r="9" spans="1:13" ht="11.25" customHeight="1">
      <c r="A9" s="336" t="s">
        <v>1662</v>
      </c>
      <c r="B9" s="336"/>
      <c r="C9" s="336"/>
      <c r="D9" s="11"/>
      <c r="E9" s="38"/>
      <c r="F9" s="13"/>
      <c r="G9" s="38"/>
      <c r="H9" s="13"/>
      <c r="I9" s="38"/>
      <c r="J9" s="13"/>
      <c r="K9" s="38"/>
      <c r="L9" s="13"/>
      <c r="M9" s="38"/>
    </row>
    <row r="10" spans="1:13" ht="11.25" customHeight="1">
      <c r="A10" s="9" t="s">
        <v>1580</v>
      </c>
      <c r="B10" s="15"/>
      <c r="C10" s="15"/>
      <c r="D10" s="16"/>
      <c r="E10" s="39">
        <v>439700</v>
      </c>
      <c r="F10" s="19"/>
      <c r="G10" s="39">
        <v>641000</v>
      </c>
      <c r="H10" s="19"/>
      <c r="I10" s="39">
        <v>837000</v>
      </c>
      <c r="J10" s="19"/>
      <c r="K10" s="70">
        <v>800000</v>
      </c>
      <c r="L10" s="45" t="s">
        <v>1573</v>
      </c>
      <c r="M10" s="70">
        <v>750000</v>
      </c>
    </row>
    <row r="11" spans="1:13" ht="11.25" customHeight="1">
      <c r="A11" s="9" t="s">
        <v>666</v>
      </c>
      <c r="B11" s="15"/>
      <c r="C11" s="15"/>
      <c r="D11" s="6"/>
      <c r="E11" s="7" t="s">
        <v>1542</v>
      </c>
      <c r="F11" s="22"/>
      <c r="G11" s="7" t="s">
        <v>1542</v>
      </c>
      <c r="H11" s="22"/>
      <c r="I11" s="50">
        <v>227968</v>
      </c>
      <c r="J11" s="22"/>
      <c r="K11" s="50">
        <v>165040</v>
      </c>
      <c r="L11" s="22"/>
      <c r="M11" s="50">
        <v>165000</v>
      </c>
    </row>
    <row r="12" spans="1:13" ht="11.25" customHeight="1">
      <c r="A12" s="9" t="s">
        <v>1572</v>
      </c>
      <c r="B12" s="15"/>
      <c r="C12" s="125"/>
      <c r="D12" s="6"/>
      <c r="E12" s="54">
        <v>102500</v>
      </c>
      <c r="F12" s="55"/>
      <c r="G12" s="52">
        <v>130800</v>
      </c>
      <c r="H12" s="247" t="s">
        <v>1539</v>
      </c>
      <c r="I12" s="52">
        <v>186200</v>
      </c>
      <c r="J12" s="247" t="s">
        <v>1539</v>
      </c>
      <c r="K12" s="52">
        <v>311900</v>
      </c>
      <c r="L12" s="247" t="s">
        <v>1539</v>
      </c>
      <c r="M12" s="52">
        <v>300000</v>
      </c>
    </row>
    <row r="13" spans="1:13" ht="11.25" customHeight="1">
      <c r="A13" s="9" t="s">
        <v>1551</v>
      </c>
      <c r="B13" s="15"/>
      <c r="C13" s="125"/>
      <c r="D13" s="6"/>
      <c r="E13" s="50">
        <v>1911</v>
      </c>
      <c r="F13" s="22"/>
      <c r="G13" s="50">
        <v>1900</v>
      </c>
      <c r="H13" s="22"/>
      <c r="I13" s="50">
        <v>2153</v>
      </c>
      <c r="J13" s="22"/>
      <c r="K13" s="50">
        <v>1135</v>
      </c>
      <c r="L13" s="22"/>
      <c r="M13" s="50">
        <v>1000</v>
      </c>
    </row>
    <row r="14" spans="1:13" ht="11.25" customHeight="1">
      <c r="A14" s="9" t="s">
        <v>1574</v>
      </c>
      <c r="B14" s="15"/>
      <c r="C14" s="125"/>
      <c r="D14" s="6"/>
      <c r="E14" s="7" t="s">
        <v>1542</v>
      </c>
      <c r="F14" s="22"/>
      <c r="G14" s="7" t="s">
        <v>1542</v>
      </c>
      <c r="H14" s="22"/>
      <c r="I14" s="50">
        <v>15333</v>
      </c>
      <c r="J14" s="22"/>
      <c r="K14" s="50">
        <v>166870</v>
      </c>
      <c r="L14" s="22"/>
      <c r="M14" s="50">
        <v>165000</v>
      </c>
    </row>
    <row r="15" spans="1:13" ht="12" customHeight="1">
      <c r="A15" s="37" t="s">
        <v>864</v>
      </c>
      <c r="B15" s="15"/>
      <c r="C15" s="125"/>
      <c r="D15" s="6"/>
      <c r="E15" s="50">
        <v>1600000</v>
      </c>
      <c r="F15" s="22"/>
      <c r="G15" s="50">
        <v>1900000</v>
      </c>
      <c r="H15" s="22"/>
      <c r="I15" s="50">
        <v>289042</v>
      </c>
      <c r="J15" s="22" t="s">
        <v>1651</v>
      </c>
      <c r="K15" s="50">
        <v>272197</v>
      </c>
      <c r="L15" s="22" t="s">
        <v>1651</v>
      </c>
      <c r="M15" s="50">
        <v>200000</v>
      </c>
    </row>
    <row r="16" spans="1:13" ht="11.25" customHeight="1">
      <c r="A16" s="336" t="s">
        <v>1672</v>
      </c>
      <c r="B16" s="336"/>
      <c r="C16" s="336"/>
      <c r="D16" s="11"/>
      <c r="E16" s="38"/>
      <c r="F16" s="14"/>
      <c r="G16" s="38"/>
      <c r="H16" s="14"/>
      <c r="I16" s="38"/>
      <c r="J16" s="14"/>
      <c r="K16" s="38"/>
      <c r="L16" s="14"/>
      <c r="M16" s="38"/>
    </row>
    <row r="17" spans="1:13" ht="11.25" customHeight="1">
      <c r="A17" s="9" t="s">
        <v>1673</v>
      </c>
      <c r="B17" s="10"/>
      <c r="C17" s="21" t="s">
        <v>1674</v>
      </c>
      <c r="D17" s="16"/>
      <c r="E17" s="17" t="s">
        <v>1549</v>
      </c>
      <c r="F17" s="19"/>
      <c r="G17" s="17" t="s">
        <v>1549</v>
      </c>
      <c r="H17" s="19"/>
      <c r="I17" s="39">
        <v>56</v>
      </c>
      <c r="J17" s="19"/>
      <c r="K17" s="17" t="s">
        <v>1542</v>
      </c>
      <c r="L17" s="19" t="s">
        <v>1539</v>
      </c>
      <c r="M17" s="17">
        <v>50</v>
      </c>
    </row>
    <row r="18" spans="1:13" ht="12" customHeight="1">
      <c r="A18" s="37" t="s">
        <v>865</v>
      </c>
      <c r="B18" s="15"/>
      <c r="C18" s="125"/>
      <c r="D18" s="16"/>
      <c r="E18" s="39">
        <v>475000</v>
      </c>
      <c r="F18" s="18"/>
      <c r="G18" s="39">
        <v>475000</v>
      </c>
      <c r="H18" s="18"/>
      <c r="I18" s="39">
        <v>475000</v>
      </c>
      <c r="J18" s="18"/>
      <c r="K18" s="39">
        <v>475000</v>
      </c>
      <c r="L18" s="18"/>
      <c r="M18" s="39">
        <v>475000</v>
      </c>
    </row>
    <row r="19" spans="1:13" ht="12" customHeight="1">
      <c r="A19" s="334" t="s">
        <v>1869</v>
      </c>
      <c r="B19" s="334"/>
      <c r="C19" s="334"/>
      <c r="D19" s="334"/>
      <c r="E19" s="334"/>
      <c r="F19" s="334"/>
      <c r="G19" s="334"/>
      <c r="H19" s="334"/>
      <c r="I19" s="334"/>
      <c r="J19" s="334"/>
      <c r="K19" s="334"/>
      <c r="L19" s="334"/>
      <c r="M19" s="334"/>
    </row>
    <row r="20" spans="1:13" ht="12" customHeight="1">
      <c r="A20" s="335" t="s">
        <v>1838</v>
      </c>
      <c r="B20" s="335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</row>
    <row r="21" spans="1:13" ht="12" customHeight="1">
      <c r="A21" s="335" t="s">
        <v>1853</v>
      </c>
      <c r="B21" s="335"/>
      <c r="C21" s="335"/>
      <c r="D21" s="335"/>
      <c r="E21" s="335"/>
      <c r="F21" s="335"/>
      <c r="G21" s="335"/>
      <c r="H21" s="335"/>
      <c r="I21" s="335"/>
      <c r="J21" s="335"/>
      <c r="K21" s="335"/>
      <c r="L21" s="335"/>
      <c r="M21" s="335"/>
    </row>
  </sheetData>
  <sheetProtection/>
  <mergeCells count="12">
    <mergeCell ref="A1:M1"/>
    <mergeCell ref="A2:M2"/>
    <mergeCell ref="A3:M3"/>
    <mergeCell ref="A4:M4"/>
    <mergeCell ref="A5:M5"/>
    <mergeCell ref="A6:C6"/>
    <mergeCell ref="A7:C7"/>
    <mergeCell ref="A9:C9"/>
    <mergeCell ref="A16:C16"/>
    <mergeCell ref="A19:M19"/>
    <mergeCell ref="A20:M20"/>
    <mergeCell ref="A21:M21"/>
  </mergeCells>
  <printOptions/>
  <pageMargins left="0.5" right="0.5" top="0.5" bottom="0.75" header="0.5" footer="0.5"/>
  <pageSetup horizontalDpi="1200" verticalDpi="12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22" sqref="A1:I22"/>
    </sheetView>
  </sheetViews>
  <sheetFormatPr defaultColWidth="9.140625" defaultRowHeight="12"/>
  <cols>
    <col min="2" max="2" width="22.8515625" style="0" customWidth="1"/>
    <col min="4" max="4" width="1.8515625" style="0" customWidth="1"/>
    <col min="5" max="5" width="47.140625" style="0" customWidth="1"/>
    <col min="6" max="6" width="2.00390625" style="0" customWidth="1"/>
    <col min="7" max="7" width="23.421875" style="0" customWidth="1"/>
    <col min="8" max="8" width="2.00390625" style="0" customWidth="1"/>
    <col min="9" max="9" width="10.421875" style="0" customWidth="1"/>
  </cols>
  <sheetData>
    <row r="1" spans="1:9" ht="11.25" customHeight="1">
      <c r="A1" s="347" t="s">
        <v>691</v>
      </c>
      <c r="B1" s="347"/>
      <c r="C1" s="347"/>
      <c r="D1" s="347"/>
      <c r="E1" s="347"/>
      <c r="F1" s="347"/>
      <c r="G1" s="347"/>
      <c r="H1" s="347"/>
      <c r="I1" s="347"/>
    </row>
    <row r="2" spans="1:9" ht="12" customHeight="1">
      <c r="A2" s="347" t="s">
        <v>866</v>
      </c>
      <c r="B2" s="347"/>
      <c r="C2" s="347"/>
      <c r="D2" s="347"/>
      <c r="E2" s="347"/>
      <c r="F2" s="347"/>
      <c r="G2" s="347"/>
      <c r="H2" s="347"/>
      <c r="I2" s="347"/>
    </row>
    <row r="3" spans="1:9" ht="11.25" customHeight="1">
      <c r="A3" s="347"/>
      <c r="B3" s="347"/>
      <c r="C3" s="347"/>
      <c r="D3" s="347"/>
      <c r="E3" s="347"/>
      <c r="F3" s="347"/>
      <c r="G3" s="347"/>
      <c r="H3" s="347"/>
      <c r="I3" s="347"/>
    </row>
    <row r="4" spans="1:9" ht="11.25" customHeight="1">
      <c r="A4" s="348" t="s">
        <v>1521</v>
      </c>
      <c r="B4" s="348"/>
      <c r="C4" s="348"/>
      <c r="D4" s="348"/>
      <c r="E4" s="348"/>
      <c r="F4" s="348"/>
      <c r="G4" s="348"/>
      <c r="H4" s="348"/>
      <c r="I4" s="348"/>
    </row>
    <row r="5" spans="1:9" ht="11.25" customHeight="1">
      <c r="A5" s="338" t="s">
        <v>1761</v>
      </c>
      <c r="B5" s="338"/>
      <c r="C5" s="338"/>
      <c r="D5" s="338"/>
      <c r="E5" s="338"/>
      <c r="F5" s="338"/>
      <c r="G5" s="338"/>
      <c r="H5" s="338"/>
      <c r="I5" s="338"/>
    </row>
    <row r="6" spans="1:9" ht="11.25" customHeight="1">
      <c r="A6" s="74"/>
      <c r="B6" s="74"/>
      <c r="C6" s="74"/>
      <c r="D6" s="74"/>
      <c r="E6" s="75"/>
      <c r="F6" s="74"/>
      <c r="G6" s="75"/>
      <c r="H6" s="76"/>
      <c r="I6" s="77" t="s">
        <v>668</v>
      </c>
    </row>
    <row r="7" spans="1:9" ht="12" customHeight="1">
      <c r="A7" s="356" t="s">
        <v>1579</v>
      </c>
      <c r="B7" s="356"/>
      <c r="C7" s="356"/>
      <c r="D7" s="274"/>
      <c r="E7" s="187" t="s">
        <v>669</v>
      </c>
      <c r="F7" s="187"/>
      <c r="G7" s="187" t="s">
        <v>1678</v>
      </c>
      <c r="H7" s="187"/>
      <c r="I7" s="189" t="s">
        <v>1855</v>
      </c>
    </row>
    <row r="8" spans="1:9" ht="11.25" customHeight="1">
      <c r="A8" s="137" t="s">
        <v>1580</v>
      </c>
      <c r="B8" s="76"/>
      <c r="C8" s="76"/>
      <c r="D8" s="128"/>
      <c r="E8" s="81" t="s">
        <v>1503</v>
      </c>
      <c r="F8" s="76"/>
      <c r="G8" s="127" t="s">
        <v>670</v>
      </c>
      <c r="H8" s="76"/>
      <c r="I8" s="111">
        <v>1100000</v>
      </c>
    </row>
    <row r="9" spans="1:9" ht="11.25" customHeight="1">
      <c r="A9" s="99" t="s">
        <v>671</v>
      </c>
      <c r="B9" s="275"/>
      <c r="C9" s="101" t="s">
        <v>1756</v>
      </c>
      <c r="D9" s="100"/>
      <c r="E9" s="99" t="s">
        <v>672</v>
      </c>
      <c r="F9" s="275"/>
      <c r="G9" s="99" t="s">
        <v>673</v>
      </c>
      <c r="H9" s="275"/>
      <c r="I9" s="276">
        <v>150</v>
      </c>
    </row>
    <row r="10" spans="1:9" ht="11.25" customHeight="1">
      <c r="A10" s="137" t="s">
        <v>1572</v>
      </c>
      <c r="B10" s="75"/>
      <c r="C10" s="75"/>
      <c r="D10" s="195"/>
      <c r="E10" s="137" t="s">
        <v>674</v>
      </c>
      <c r="F10" s="75"/>
      <c r="G10" s="137" t="s">
        <v>675</v>
      </c>
      <c r="H10" s="75"/>
      <c r="I10" s="277">
        <v>850000</v>
      </c>
    </row>
    <row r="11" spans="1:9" ht="11.25" customHeight="1">
      <c r="A11" s="134"/>
      <c r="B11" s="73"/>
      <c r="C11" s="73"/>
      <c r="D11" s="78"/>
      <c r="E11" s="96" t="s">
        <v>676</v>
      </c>
      <c r="F11" s="73"/>
      <c r="G11" s="134"/>
      <c r="H11" s="73"/>
      <c r="I11" s="278"/>
    </row>
    <row r="12" spans="1:9" ht="11.25" customHeight="1">
      <c r="A12" s="102" t="s">
        <v>677</v>
      </c>
      <c r="B12" s="131"/>
      <c r="C12" s="131"/>
      <c r="D12" s="133"/>
      <c r="E12" s="133"/>
      <c r="F12" s="133"/>
      <c r="G12" s="133"/>
      <c r="H12" s="133"/>
      <c r="I12" s="279"/>
    </row>
    <row r="13" spans="1:9" ht="11.25" customHeight="1">
      <c r="A13" s="97" t="s">
        <v>678</v>
      </c>
      <c r="B13" s="133"/>
      <c r="C13" s="97"/>
      <c r="D13" s="81"/>
      <c r="E13" s="81" t="s">
        <v>679</v>
      </c>
      <c r="F13" s="129"/>
      <c r="G13" s="81" t="s">
        <v>680</v>
      </c>
      <c r="H13" s="129"/>
      <c r="I13" s="111">
        <v>100000</v>
      </c>
    </row>
    <row r="14" spans="1:9" ht="11.25" customHeight="1">
      <c r="A14" s="81"/>
      <c r="B14" s="144"/>
      <c r="C14" s="86"/>
      <c r="D14" s="86"/>
      <c r="E14" s="95" t="s">
        <v>1642</v>
      </c>
      <c r="F14" s="144"/>
      <c r="G14" s="86"/>
      <c r="H14" s="144"/>
      <c r="I14" s="88"/>
    </row>
    <row r="15" spans="1:9" ht="11.25" customHeight="1">
      <c r="A15" s="97" t="s">
        <v>681</v>
      </c>
      <c r="B15" s="129"/>
      <c r="C15" s="81"/>
      <c r="D15" s="81"/>
      <c r="E15" s="99" t="s">
        <v>682</v>
      </c>
      <c r="F15" s="129"/>
      <c r="G15" s="81" t="s">
        <v>683</v>
      </c>
      <c r="H15" s="129"/>
      <c r="I15" s="111">
        <v>100000</v>
      </c>
    </row>
    <row r="16" spans="1:9" ht="11.25" customHeight="1">
      <c r="A16" s="102" t="s">
        <v>684</v>
      </c>
      <c r="B16" s="131"/>
      <c r="C16" s="101" t="s">
        <v>1756</v>
      </c>
      <c r="D16" s="102"/>
      <c r="E16" s="280" t="s">
        <v>1549</v>
      </c>
      <c r="F16" s="131"/>
      <c r="G16" s="102" t="s">
        <v>685</v>
      </c>
      <c r="H16" s="131"/>
      <c r="I16" s="104">
        <v>5000</v>
      </c>
    </row>
    <row r="17" spans="1:9" ht="11.25" customHeight="1">
      <c r="A17" s="102" t="s">
        <v>1558</v>
      </c>
      <c r="B17" s="131"/>
      <c r="C17" s="101" t="s">
        <v>1535</v>
      </c>
      <c r="D17" s="102"/>
      <c r="E17" s="280" t="s">
        <v>1549</v>
      </c>
      <c r="F17" s="131"/>
      <c r="G17" s="102" t="s">
        <v>686</v>
      </c>
      <c r="H17" s="131"/>
      <c r="I17" s="106">
        <v>1000</v>
      </c>
    </row>
    <row r="18" spans="1:9" ht="11.25" customHeight="1">
      <c r="A18" s="97" t="s">
        <v>1999</v>
      </c>
      <c r="B18" s="133"/>
      <c r="C18" s="97"/>
      <c r="D18" s="97"/>
      <c r="E18" s="97" t="s">
        <v>687</v>
      </c>
      <c r="F18" s="133"/>
      <c r="G18" s="97" t="s">
        <v>688</v>
      </c>
      <c r="H18" s="133"/>
      <c r="I18" s="115">
        <v>1100000</v>
      </c>
    </row>
    <row r="19" spans="1:9" ht="11.25" customHeight="1">
      <c r="A19" s="81"/>
      <c r="B19" s="129"/>
      <c r="C19" s="81"/>
      <c r="D19" s="81"/>
      <c r="E19" s="95" t="s">
        <v>689</v>
      </c>
      <c r="F19" s="129"/>
      <c r="G19" s="81"/>
      <c r="H19" s="129"/>
      <c r="I19" s="111"/>
    </row>
    <row r="20" spans="1:9" ht="11.25" customHeight="1">
      <c r="A20" s="81"/>
      <c r="B20" s="129"/>
      <c r="C20" s="81"/>
      <c r="D20" s="81"/>
      <c r="E20" s="96" t="s">
        <v>690</v>
      </c>
      <c r="F20" s="129"/>
      <c r="G20" s="81"/>
      <c r="H20" s="129"/>
      <c r="I20" s="111"/>
    </row>
    <row r="21" spans="1:9" ht="12" customHeight="1">
      <c r="A21" s="341" t="s">
        <v>867</v>
      </c>
      <c r="B21" s="341"/>
      <c r="C21" s="341"/>
      <c r="D21" s="341"/>
      <c r="E21" s="341"/>
      <c r="F21" s="341"/>
      <c r="G21" s="341"/>
      <c r="H21" s="341"/>
      <c r="I21" s="341"/>
    </row>
    <row r="22" spans="1:9" ht="12" customHeight="1">
      <c r="A22" s="339" t="s">
        <v>868</v>
      </c>
      <c r="B22" s="339"/>
      <c r="C22" s="339"/>
      <c r="D22" s="339"/>
      <c r="E22" s="339"/>
      <c r="F22" s="339"/>
      <c r="G22" s="339"/>
      <c r="H22" s="339"/>
      <c r="I22" s="339"/>
    </row>
  </sheetData>
  <sheetProtection/>
  <mergeCells count="8">
    <mergeCell ref="A7:C7"/>
    <mergeCell ref="A21:I21"/>
    <mergeCell ref="A22:I22"/>
    <mergeCell ref="A1:I1"/>
    <mergeCell ref="A2:I2"/>
    <mergeCell ref="A3:I3"/>
    <mergeCell ref="A4:I4"/>
    <mergeCell ref="A5:I5"/>
  </mergeCells>
  <printOptions/>
  <pageMargins left="0.5" right="0.5" top="0.5" bottom="0.75" header="0.5" footer="0.5"/>
  <pageSetup horizontalDpi="1200" verticalDpi="12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217"/>
  <sheetViews>
    <sheetView zoomScalePageLayoutView="0" workbookViewId="0" topLeftCell="A197">
      <selection activeCell="A217" sqref="A1:N217"/>
    </sheetView>
  </sheetViews>
  <sheetFormatPr defaultColWidth="9.140625" defaultRowHeight="12"/>
  <cols>
    <col min="1" max="1" width="19.8515625" style="0" customWidth="1"/>
    <col min="2" max="2" width="22.421875" style="0" customWidth="1"/>
    <col min="3" max="3" width="11.8515625" style="0" customWidth="1"/>
    <col min="4" max="4" width="1.8515625" style="0" customWidth="1"/>
    <col min="5" max="5" width="12.8515625" style="0" customWidth="1"/>
    <col min="6" max="6" width="2.00390625" style="0" customWidth="1"/>
    <col min="7" max="7" width="12.8515625" style="0" customWidth="1"/>
    <col min="8" max="8" width="2.00390625" style="0" customWidth="1"/>
    <col min="9" max="9" width="12.8515625" style="0" customWidth="1"/>
    <col min="10" max="10" width="2.00390625" style="0" customWidth="1"/>
    <col min="11" max="11" width="12.8515625" style="0" customWidth="1"/>
    <col min="12" max="12" width="2.00390625" style="0" customWidth="1"/>
    <col min="13" max="13" width="12.8515625" style="0" customWidth="1"/>
    <col min="14" max="14" width="2.00390625" style="0" customWidth="1"/>
  </cols>
  <sheetData>
    <row r="1" spans="1:14" ht="11.25" customHeight="1">
      <c r="A1" s="331" t="s">
        <v>754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</row>
    <row r="2" spans="1:14" ht="12" customHeight="1">
      <c r="A2" s="331" t="s">
        <v>869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</row>
    <row r="3" spans="1:14" ht="11.25" customHeight="1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</row>
    <row r="4" spans="1:14" ht="11.25" customHeight="1">
      <c r="A4" s="331" t="s">
        <v>1521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</row>
    <row r="5" spans="1:14" ht="11.25" customHeight="1">
      <c r="A5" s="332"/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</row>
    <row r="6" spans="1:14" ht="11.25" customHeight="1">
      <c r="A6" s="336" t="s">
        <v>1579</v>
      </c>
      <c r="B6" s="336"/>
      <c r="C6" s="336"/>
      <c r="D6" s="10"/>
      <c r="E6" s="7" t="s">
        <v>1522</v>
      </c>
      <c r="F6" s="8"/>
      <c r="G6" s="7" t="s">
        <v>1523</v>
      </c>
      <c r="H6" s="8"/>
      <c r="I6" s="7" t="s">
        <v>1524</v>
      </c>
      <c r="J6" s="8"/>
      <c r="K6" s="7" t="s">
        <v>1525</v>
      </c>
      <c r="L6" s="8"/>
      <c r="M6" s="7" t="s">
        <v>1526</v>
      </c>
      <c r="N6" s="8"/>
    </row>
    <row r="7" spans="1:14" ht="11.25" customHeight="1">
      <c r="A7" s="336" t="s">
        <v>1595</v>
      </c>
      <c r="B7" s="336"/>
      <c r="C7" s="336"/>
      <c r="D7" s="281"/>
      <c r="E7" s="38"/>
      <c r="F7" s="13"/>
      <c r="G7" s="38"/>
      <c r="H7" s="13"/>
      <c r="I7" s="38"/>
      <c r="J7" s="13"/>
      <c r="K7" s="38"/>
      <c r="L7" s="13"/>
      <c r="M7" s="38"/>
      <c r="N7" s="13"/>
    </row>
    <row r="8" spans="1:14" ht="11.25" customHeight="1">
      <c r="A8" s="9" t="s">
        <v>2002</v>
      </c>
      <c r="B8" s="15"/>
      <c r="C8" s="20"/>
      <c r="D8" s="44"/>
      <c r="E8" s="38"/>
      <c r="F8" s="13"/>
      <c r="G8" s="38"/>
      <c r="H8" s="13"/>
      <c r="I8" s="38"/>
      <c r="J8" s="13"/>
      <c r="K8" s="38"/>
      <c r="L8" s="13"/>
      <c r="M8" s="38"/>
      <c r="N8" s="13"/>
    </row>
    <row r="9" spans="1:14" ht="11.25" customHeight="1">
      <c r="A9" s="15" t="s">
        <v>692</v>
      </c>
      <c r="B9" s="15"/>
      <c r="C9" s="20"/>
      <c r="D9" s="44"/>
      <c r="E9" s="38"/>
      <c r="F9" s="13"/>
      <c r="G9" s="38"/>
      <c r="H9" s="13"/>
      <c r="I9" s="38"/>
      <c r="J9" s="13"/>
      <c r="K9" s="38"/>
      <c r="L9" s="13"/>
      <c r="M9" s="38"/>
      <c r="N9" s="13"/>
    </row>
    <row r="10" spans="1:14" ht="11.25" customHeight="1">
      <c r="A10" s="124" t="s">
        <v>1748</v>
      </c>
      <c r="B10" s="15"/>
      <c r="C10" s="20" t="s">
        <v>1537</v>
      </c>
      <c r="D10" s="44"/>
      <c r="E10" s="38">
        <v>3269</v>
      </c>
      <c r="F10" s="13"/>
      <c r="G10" s="38">
        <v>3259</v>
      </c>
      <c r="H10" s="13"/>
      <c r="I10" s="38">
        <v>3265</v>
      </c>
      <c r="J10" s="13"/>
      <c r="K10" s="38">
        <v>3300</v>
      </c>
      <c r="L10" s="14" t="s">
        <v>1533</v>
      </c>
      <c r="M10" s="116">
        <v>3200</v>
      </c>
      <c r="N10" s="58" t="s">
        <v>1533</v>
      </c>
    </row>
    <row r="11" spans="1:14" ht="11.25" customHeight="1">
      <c r="A11" s="124" t="s">
        <v>1783</v>
      </c>
      <c r="B11" s="15"/>
      <c r="C11" s="20"/>
      <c r="D11" s="44"/>
      <c r="E11" s="38">
        <v>6017600</v>
      </c>
      <c r="F11" s="14"/>
      <c r="G11" s="38">
        <v>6409300</v>
      </c>
      <c r="H11" s="14"/>
      <c r="I11" s="38">
        <v>6399200</v>
      </c>
      <c r="J11" s="14"/>
      <c r="K11" s="282">
        <v>6777000</v>
      </c>
      <c r="L11" s="14"/>
      <c r="M11" s="282">
        <v>6300000</v>
      </c>
      <c r="N11" s="14" t="s">
        <v>1533</v>
      </c>
    </row>
    <row r="12" spans="1:14" ht="12" customHeight="1">
      <c r="A12" s="186" t="s">
        <v>870</v>
      </c>
      <c r="B12" s="15"/>
      <c r="C12" s="20"/>
      <c r="D12" s="44"/>
      <c r="E12" s="38">
        <v>1023257</v>
      </c>
      <c r="F12" s="14" t="s">
        <v>1688</v>
      </c>
      <c r="G12" s="38">
        <v>1000000</v>
      </c>
      <c r="H12" s="14"/>
      <c r="I12" s="38">
        <v>1000000</v>
      </c>
      <c r="J12" s="14"/>
      <c r="K12" s="282">
        <v>1000000</v>
      </c>
      <c r="L12" s="14"/>
      <c r="M12" s="282">
        <v>1000000</v>
      </c>
      <c r="N12" s="14"/>
    </row>
    <row r="13" spans="1:14" ht="11.25" customHeight="1">
      <c r="A13" s="15" t="s">
        <v>693</v>
      </c>
      <c r="B13" s="15"/>
      <c r="C13" s="177"/>
      <c r="D13" s="283"/>
      <c r="E13" s="38">
        <v>3591747</v>
      </c>
      <c r="F13" s="13"/>
      <c r="G13" s="38">
        <v>3647072</v>
      </c>
      <c r="H13" s="13"/>
      <c r="I13" s="38">
        <v>3717907</v>
      </c>
      <c r="J13" s="13"/>
      <c r="K13" s="282">
        <v>3955417</v>
      </c>
      <c r="L13" s="13"/>
      <c r="M13" s="282">
        <v>3800000</v>
      </c>
      <c r="N13" s="14" t="s">
        <v>1533</v>
      </c>
    </row>
    <row r="14" spans="1:14" ht="12" customHeight="1">
      <c r="A14" s="37" t="s">
        <v>871</v>
      </c>
      <c r="B14" s="15"/>
      <c r="C14" s="20"/>
      <c r="D14" s="44"/>
      <c r="E14" s="12">
        <v>3000</v>
      </c>
      <c r="F14" s="13"/>
      <c r="G14" s="12">
        <v>3000</v>
      </c>
      <c r="H14" s="13"/>
      <c r="I14" s="12">
        <v>3500</v>
      </c>
      <c r="J14" s="13"/>
      <c r="K14" s="284">
        <v>3500</v>
      </c>
      <c r="L14" s="13"/>
      <c r="M14" s="284">
        <v>3500</v>
      </c>
      <c r="N14" s="13"/>
    </row>
    <row r="15" spans="1:14" ht="12" customHeight="1">
      <c r="A15" s="37" t="s">
        <v>872</v>
      </c>
      <c r="B15" s="15"/>
      <c r="C15" s="20"/>
      <c r="D15" s="44"/>
      <c r="E15" s="38">
        <v>1500</v>
      </c>
      <c r="F15" s="13"/>
      <c r="G15" s="38">
        <v>1500</v>
      </c>
      <c r="H15" s="13"/>
      <c r="I15" s="38">
        <v>1800</v>
      </c>
      <c r="J15" s="14"/>
      <c r="K15" s="282">
        <v>1500</v>
      </c>
      <c r="L15" s="13"/>
      <c r="M15" s="282">
        <v>1500</v>
      </c>
      <c r="N15" s="13"/>
    </row>
    <row r="16" spans="1:14" ht="12" customHeight="1">
      <c r="A16" s="37" t="s">
        <v>800</v>
      </c>
      <c r="B16" s="15"/>
      <c r="C16" s="20"/>
      <c r="D16" s="44"/>
      <c r="E16" s="38"/>
      <c r="F16" s="13"/>
      <c r="G16" s="38"/>
      <c r="H16" s="13"/>
      <c r="I16" s="38"/>
      <c r="J16" s="13"/>
      <c r="K16" s="282"/>
      <c r="L16" s="13"/>
      <c r="M16" s="282"/>
      <c r="N16" s="13"/>
    </row>
    <row r="17" spans="1:14" ht="11.25" customHeight="1">
      <c r="A17" s="15" t="s">
        <v>2005</v>
      </c>
      <c r="B17" s="15"/>
      <c r="C17" s="20"/>
      <c r="D17" s="44"/>
      <c r="E17" s="38">
        <v>50</v>
      </c>
      <c r="F17" s="14" t="s">
        <v>1539</v>
      </c>
      <c r="G17" s="38">
        <v>50</v>
      </c>
      <c r="H17" s="14" t="s">
        <v>1539</v>
      </c>
      <c r="I17" s="38">
        <v>55</v>
      </c>
      <c r="J17" s="14" t="s">
        <v>1539</v>
      </c>
      <c r="K17" s="282">
        <v>55</v>
      </c>
      <c r="L17" s="14" t="s">
        <v>1539</v>
      </c>
      <c r="M17" s="282">
        <v>70</v>
      </c>
      <c r="N17" s="13"/>
    </row>
    <row r="18" spans="1:14" ht="11.25" customHeight="1">
      <c r="A18" s="15" t="s">
        <v>2006</v>
      </c>
      <c r="B18" s="15"/>
      <c r="C18" s="20"/>
      <c r="D18" s="44"/>
      <c r="E18" s="38">
        <v>10</v>
      </c>
      <c r="F18" s="13"/>
      <c r="G18" s="38">
        <v>10</v>
      </c>
      <c r="H18" s="13"/>
      <c r="I18" s="38">
        <v>11</v>
      </c>
      <c r="J18" s="13"/>
      <c r="K18" s="282">
        <v>12</v>
      </c>
      <c r="L18" s="13"/>
      <c r="M18" s="282">
        <v>13</v>
      </c>
      <c r="N18" s="13"/>
    </row>
    <row r="19" spans="1:14" ht="11.25" customHeight="1">
      <c r="A19" s="9" t="s">
        <v>694</v>
      </c>
      <c r="B19" s="15"/>
      <c r="C19" s="20"/>
      <c r="D19" s="44"/>
      <c r="E19" s="38">
        <v>532</v>
      </c>
      <c r="F19" s="14"/>
      <c r="G19" s="38">
        <v>621</v>
      </c>
      <c r="H19" s="14"/>
      <c r="I19" s="38">
        <v>690</v>
      </c>
      <c r="J19" s="14"/>
      <c r="K19" s="282">
        <v>810</v>
      </c>
      <c r="L19" s="13"/>
      <c r="M19" s="282">
        <v>800</v>
      </c>
      <c r="N19" s="14" t="s">
        <v>1533</v>
      </c>
    </row>
    <row r="20" spans="1:14" ht="11.25" customHeight="1">
      <c r="A20" s="9" t="s">
        <v>695</v>
      </c>
      <c r="B20" s="15"/>
      <c r="C20" s="20"/>
      <c r="D20" s="44"/>
      <c r="E20" s="38">
        <v>320200</v>
      </c>
      <c r="F20" s="14"/>
      <c r="G20" s="38">
        <v>772000</v>
      </c>
      <c r="H20" s="14"/>
      <c r="I20" s="38">
        <v>966065</v>
      </c>
      <c r="J20" s="14"/>
      <c r="K20" s="282">
        <v>776681</v>
      </c>
      <c r="L20" s="14"/>
      <c r="M20" s="175">
        <v>750000</v>
      </c>
      <c r="N20" s="72" t="s">
        <v>1533</v>
      </c>
    </row>
    <row r="21" spans="1:14" ht="12" customHeight="1">
      <c r="A21" s="37" t="s">
        <v>873</v>
      </c>
      <c r="B21" s="15"/>
      <c r="C21" s="20"/>
      <c r="D21" s="44"/>
      <c r="E21" s="38"/>
      <c r="F21" s="13"/>
      <c r="G21" s="38"/>
      <c r="H21" s="13"/>
      <c r="I21" s="38"/>
      <c r="J21" s="13"/>
      <c r="K21" s="282"/>
      <c r="L21" s="13"/>
      <c r="M21" s="282"/>
      <c r="N21" s="13"/>
    </row>
    <row r="22" spans="1:14" ht="11.25" customHeight="1">
      <c r="A22" s="15" t="s">
        <v>696</v>
      </c>
      <c r="B22" s="15"/>
      <c r="C22" s="20"/>
      <c r="D22" s="44"/>
      <c r="E22" s="38">
        <v>6000</v>
      </c>
      <c r="F22" s="14"/>
      <c r="G22" s="38">
        <v>6300</v>
      </c>
      <c r="H22" s="14"/>
      <c r="I22" s="38">
        <v>6300</v>
      </c>
      <c r="J22" s="14"/>
      <c r="K22" s="282">
        <v>6300</v>
      </c>
      <c r="L22" s="13"/>
      <c r="M22" s="282">
        <v>6200</v>
      </c>
      <c r="N22" s="13"/>
    </row>
    <row r="23" spans="1:14" ht="11.25" customHeight="1">
      <c r="A23" s="15" t="s">
        <v>2006</v>
      </c>
      <c r="B23" s="15"/>
      <c r="C23" s="20"/>
      <c r="D23" s="44"/>
      <c r="E23" s="38">
        <v>4800</v>
      </c>
      <c r="F23" s="14"/>
      <c r="G23" s="38">
        <v>5000</v>
      </c>
      <c r="H23" s="14"/>
      <c r="I23" s="38">
        <v>5000</v>
      </c>
      <c r="J23" s="14"/>
      <c r="K23" s="282">
        <v>3800</v>
      </c>
      <c r="L23" s="13"/>
      <c r="M23" s="282">
        <v>2500</v>
      </c>
      <c r="N23" s="13"/>
    </row>
    <row r="24" spans="1:14" ht="11.25" customHeight="1">
      <c r="A24" s="9" t="s">
        <v>1649</v>
      </c>
      <c r="B24" s="15"/>
      <c r="C24" s="20"/>
      <c r="D24" s="44"/>
      <c r="E24" s="38"/>
      <c r="F24" s="13"/>
      <c r="G24" s="38"/>
      <c r="H24" s="13"/>
      <c r="I24" s="38"/>
      <c r="J24" s="13"/>
      <c r="K24" s="282"/>
      <c r="L24" s="13"/>
      <c r="M24" s="282"/>
      <c r="N24" s="13"/>
    </row>
    <row r="25" spans="1:14" ht="12" customHeight="1">
      <c r="A25" s="40" t="s">
        <v>874</v>
      </c>
      <c r="B25" s="15"/>
      <c r="C25" s="20"/>
      <c r="D25" s="44"/>
      <c r="E25" s="285">
        <v>675000</v>
      </c>
      <c r="F25" s="286" t="s">
        <v>1539</v>
      </c>
      <c r="G25" s="285">
        <v>700000</v>
      </c>
      <c r="H25" s="286" t="s">
        <v>1539</v>
      </c>
      <c r="I25" s="285">
        <v>725000</v>
      </c>
      <c r="J25" s="286" t="s">
        <v>1539</v>
      </c>
      <c r="K25" s="285">
        <v>740000</v>
      </c>
      <c r="L25" s="286" t="s">
        <v>1539</v>
      </c>
      <c r="M25" s="285">
        <v>750000</v>
      </c>
      <c r="N25" s="14"/>
    </row>
    <row r="26" spans="1:14" ht="11.25" customHeight="1">
      <c r="A26" s="15" t="s">
        <v>2009</v>
      </c>
      <c r="B26" s="15"/>
      <c r="C26" s="20"/>
      <c r="D26" s="44"/>
      <c r="E26" s="172"/>
      <c r="F26" s="174"/>
      <c r="G26" s="172"/>
      <c r="H26" s="174"/>
      <c r="I26" s="172"/>
      <c r="J26" s="174"/>
      <c r="K26" s="172"/>
      <c r="L26" s="174"/>
      <c r="M26" s="172"/>
      <c r="N26" s="174"/>
    </row>
    <row r="27" spans="1:14" ht="12" customHeight="1">
      <c r="A27" s="186" t="s">
        <v>875</v>
      </c>
      <c r="B27" s="15"/>
      <c r="C27" s="20"/>
      <c r="D27" s="44"/>
      <c r="E27" s="38"/>
      <c r="F27" s="13"/>
      <c r="G27" s="38"/>
      <c r="H27" s="13"/>
      <c r="I27" s="38"/>
      <c r="J27" s="13"/>
      <c r="K27" s="38"/>
      <c r="L27" s="13"/>
      <c r="M27" s="38"/>
      <c r="N27" s="13"/>
    </row>
    <row r="28" spans="1:14" ht="11.25" customHeight="1">
      <c r="A28" s="122" t="s">
        <v>697</v>
      </c>
      <c r="B28" s="15"/>
      <c r="C28" s="20"/>
      <c r="D28" s="44"/>
      <c r="E28" s="38">
        <v>662000</v>
      </c>
      <c r="F28" s="14"/>
      <c r="G28" s="38">
        <v>696000</v>
      </c>
      <c r="H28" s="14"/>
      <c r="I28" s="38">
        <v>635000</v>
      </c>
      <c r="J28" s="14"/>
      <c r="K28" s="38">
        <v>650000</v>
      </c>
      <c r="L28" s="14"/>
      <c r="M28" s="159">
        <v>630000</v>
      </c>
      <c r="N28" s="14"/>
    </row>
    <row r="29" spans="1:14" ht="11.25" customHeight="1">
      <c r="A29" s="122" t="s">
        <v>698</v>
      </c>
      <c r="B29" s="15"/>
      <c r="C29" s="20"/>
      <c r="D29" s="44"/>
      <c r="E29" s="39">
        <v>257000</v>
      </c>
      <c r="F29" s="19"/>
      <c r="G29" s="39">
        <v>262000</v>
      </c>
      <c r="H29" s="19"/>
      <c r="I29" s="39">
        <v>312000</v>
      </c>
      <c r="J29" s="19"/>
      <c r="K29" s="39">
        <v>290000</v>
      </c>
      <c r="L29" s="19"/>
      <c r="M29" s="157">
        <v>235000</v>
      </c>
      <c r="N29" s="19"/>
    </row>
    <row r="30" spans="1:14" ht="11.25" customHeight="1">
      <c r="A30" s="123" t="s">
        <v>1922</v>
      </c>
      <c r="B30" s="15"/>
      <c r="C30" s="20"/>
      <c r="D30" s="44"/>
      <c r="E30" s="287">
        <f>SUM(E28:E29)</f>
        <v>919000</v>
      </c>
      <c r="F30" s="288"/>
      <c r="G30" s="287">
        <f>SUM(G28:G29)</f>
        <v>958000</v>
      </c>
      <c r="H30" s="288"/>
      <c r="I30" s="287">
        <f>SUM(I28:I29)</f>
        <v>947000</v>
      </c>
      <c r="J30" s="288"/>
      <c r="K30" s="287">
        <f>SUM(K28:K29)</f>
        <v>940000</v>
      </c>
      <c r="L30" s="288"/>
      <c r="M30" s="287">
        <f>SUM(M28:M29)</f>
        <v>865000</v>
      </c>
      <c r="N30" s="288"/>
    </row>
    <row r="31" spans="1:14" ht="11.25" customHeight="1">
      <c r="A31" s="124" t="s">
        <v>699</v>
      </c>
      <c r="B31" s="15"/>
      <c r="C31" s="20"/>
      <c r="D31" s="44"/>
      <c r="E31" s="38"/>
      <c r="F31" s="13"/>
      <c r="G31" s="38"/>
      <c r="H31" s="13"/>
      <c r="I31" s="38"/>
      <c r="J31" s="13"/>
      <c r="K31" s="38"/>
      <c r="L31" s="13"/>
      <c r="M31" s="38"/>
      <c r="N31" s="13"/>
    </row>
    <row r="32" spans="1:14" ht="11.25" customHeight="1">
      <c r="A32" s="122" t="s">
        <v>697</v>
      </c>
      <c r="B32" s="15"/>
      <c r="C32" s="20"/>
      <c r="D32" s="44"/>
      <c r="E32" s="38">
        <v>682000</v>
      </c>
      <c r="F32" s="14"/>
      <c r="G32" s="38">
        <v>684000</v>
      </c>
      <c r="H32" s="14"/>
      <c r="I32" s="38">
        <v>635000</v>
      </c>
      <c r="J32" s="14"/>
      <c r="K32" s="38">
        <v>650000</v>
      </c>
      <c r="L32" s="14"/>
      <c r="M32" s="70">
        <v>610000</v>
      </c>
      <c r="N32" s="14"/>
    </row>
    <row r="33" spans="1:14" ht="11.25" customHeight="1">
      <c r="A33" s="122" t="s">
        <v>698</v>
      </c>
      <c r="B33" s="15"/>
      <c r="C33" s="20"/>
      <c r="D33" s="44"/>
      <c r="E33" s="39">
        <v>237000</v>
      </c>
      <c r="F33" s="19"/>
      <c r="G33" s="39">
        <v>249000</v>
      </c>
      <c r="H33" s="19"/>
      <c r="I33" s="39">
        <v>312000</v>
      </c>
      <c r="J33" s="19"/>
      <c r="K33" s="39">
        <v>289000</v>
      </c>
      <c r="L33" s="19"/>
      <c r="M33" s="289">
        <v>250000</v>
      </c>
      <c r="N33" s="19"/>
    </row>
    <row r="34" spans="1:14" ht="11.25" customHeight="1">
      <c r="A34" s="123" t="s">
        <v>1922</v>
      </c>
      <c r="B34" s="15"/>
      <c r="C34" s="20"/>
      <c r="D34" s="44"/>
      <c r="E34" s="48">
        <f>SUM(E32:E33)</f>
        <v>919000</v>
      </c>
      <c r="F34" s="26"/>
      <c r="G34" s="48">
        <f>SUM(G32:G33)</f>
        <v>933000</v>
      </c>
      <c r="H34" s="26"/>
      <c r="I34" s="48">
        <f>SUM(I32:I33)</f>
        <v>947000</v>
      </c>
      <c r="J34" s="26"/>
      <c r="K34" s="48">
        <f>SUM(K32:K33)</f>
        <v>939000</v>
      </c>
      <c r="L34" s="26"/>
      <c r="M34" s="48">
        <f>SUM(M32:M33)</f>
        <v>860000</v>
      </c>
      <c r="N34" s="26"/>
    </row>
    <row r="35" spans="1:14" ht="12" customHeight="1">
      <c r="A35" s="37" t="s">
        <v>801</v>
      </c>
      <c r="B35" s="15"/>
      <c r="C35" s="20"/>
      <c r="D35" s="44"/>
      <c r="E35" s="38">
        <v>9</v>
      </c>
      <c r="F35" s="14"/>
      <c r="G35" s="38">
        <v>10</v>
      </c>
      <c r="H35" s="14"/>
      <c r="I35" s="38">
        <v>11</v>
      </c>
      <c r="J35" s="14"/>
      <c r="K35" s="38">
        <v>11</v>
      </c>
      <c r="L35" s="14"/>
      <c r="M35" s="38">
        <v>11</v>
      </c>
      <c r="N35" s="14"/>
    </row>
    <row r="36" spans="1:14" ht="11.25" customHeight="1">
      <c r="A36" s="9" t="s">
        <v>2012</v>
      </c>
      <c r="B36" s="15"/>
      <c r="C36" s="20"/>
      <c r="D36" s="44"/>
      <c r="E36" s="38"/>
      <c r="F36" s="14"/>
      <c r="G36" s="38"/>
      <c r="H36" s="14"/>
      <c r="I36" s="38"/>
      <c r="J36" s="14"/>
      <c r="K36" s="38"/>
      <c r="L36" s="14"/>
      <c r="M36" s="38"/>
      <c r="N36" s="14"/>
    </row>
    <row r="37" spans="1:14" ht="11.25" customHeight="1">
      <c r="A37" s="15" t="s">
        <v>2013</v>
      </c>
      <c r="B37" s="15"/>
      <c r="C37" s="20" t="s">
        <v>1561</v>
      </c>
      <c r="D37" s="44"/>
      <c r="E37" s="70">
        <v>163148</v>
      </c>
      <c r="F37" s="14"/>
      <c r="G37" s="70">
        <v>164186</v>
      </c>
      <c r="H37" s="14"/>
      <c r="I37" s="70">
        <v>159340</v>
      </c>
      <c r="J37" s="13"/>
      <c r="K37" s="70">
        <v>156975</v>
      </c>
      <c r="L37" s="248" t="s">
        <v>1539</v>
      </c>
      <c r="M37" s="70">
        <v>176347</v>
      </c>
      <c r="N37" s="13"/>
    </row>
    <row r="38" spans="1:14" ht="11.25" customHeight="1">
      <c r="A38" s="15" t="s">
        <v>700</v>
      </c>
      <c r="B38" s="30"/>
      <c r="C38" s="31" t="s">
        <v>1535</v>
      </c>
      <c r="D38" s="44"/>
      <c r="E38" s="70">
        <v>4844</v>
      </c>
      <c r="F38" s="14"/>
      <c r="G38" s="70">
        <v>4884</v>
      </c>
      <c r="H38" s="13"/>
      <c r="I38" s="70">
        <v>4981</v>
      </c>
      <c r="J38" s="13"/>
      <c r="K38" s="70">
        <v>5867</v>
      </c>
      <c r="L38" s="13"/>
      <c r="M38" s="70">
        <v>8140</v>
      </c>
      <c r="N38" s="13"/>
    </row>
    <row r="39" spans="1:14" ht="12" customHeight="1">
      <c r="A39" s="37" t="s">
        <v>876</v>
      </c>
      <c r="B39" s="30"/>
      <c r="C39" s="31"/>
      <c r="D39" s="44"/>
      <c r="E39" s="70">
        <v>11</v>
      </c>
      <c r="F39" s="14"/>
      <c r="G39" s="70">
        <v>12</v>
      </c>
      <c r="H39" s="13"/>
      <c r="I39" s="70">
        <v>12</v>
      </c>
      <c r="J39" s="13"/>
      <c r="K39" s="70">
        <v>12</v>
      </c>
      <c r="L39" s="13"/>
      <c r="M39" s="70">
        <v>12</v>
      </c>
      <c r="N39" s="13"/>
    </row>
    <row r="40" spans="1:14" ht="11.25" customHeight="1">
      <c r="A40" s="32" t="s">
        <v>2015</v>
      </c>
      <c r="B40" s="30"/>
      <c r="C40" s="31"/>
      <c r="D40" s="44"/>
      <c r="E40" s="38"/>
      <c r="F40" s="13"/>
      <c r="G40" s="38"/>
      <c r="H40" s="13"/>
      <c r="I40" s="38"/>
      <c r="J40" s="13"/>
      <c r="K40" s="38"/>
      <c r="L40" s="13"/>
      <c r="M40" s="38"/>
      <c r="N40" s="13"/>
    </row>
    <row r="41" spans="1:14" ht="11.25" customHeight="1">
      <c r="A41" s="30" t="s">
        <v>701</v>
      </c>
      <c r="B41" s="30"/>
      <c r="C41" s="31"/>
      <c r="D41" s="44"/>
      <c r="E41" s="38"/>
      <c r="F41" s="13"/>
      <c r="G41" s="38"/>
      <c r="H41" s="13"/>
      <c r="I41" s="38"/>
      <c r="J41" s="13"/>
      <c r="K41" s="38"/>
      <c r="L41" s="13"/>
      <c r="M41" s="38"/>
      <c r="N41" s="13"/>
    </row>
    <row r="42" spans="1:14" ht="11.25" customHeight="1">
      <c r="A42" s="124" t="s">
        <v>1751</v>
      </c>
      <c r="B42" s="15"/>
      <c r="C42" s="20"/>
      <c r="D42" s="44"/>
      <c r="E42" s="38">
        <v>96980000</v>
      </c>
      <c r="F42" s="13"/>
      <c r="G42" s="38">
        <v>96764400</v>
      </c>
      <c r="H42" s="13"/>
      <c r="I42" s="38">
        <v>102000000</v>
      </c>
      <c r="J42" s="13"/>
      <c r="K42" s="215">
        <v>105000000</v>
      </c>
      <c r="L42" s="290"/>
      <c r="M42" s="215">
        <v>99900000</v>
      </c>
      <c r="N42" s="14"/>
    </row>
    <row r="43" spans="1:14" ht="12" customHeight="1">
      <c r="A43" s="186" t="s">
        <v>877</v>
      </c>
      <c r="B43" s="15"/>
      <c r="C43" s="20"/>
      <c r="D43" s="44"/>
      <c r="E43" s="38">
        <v>56200000</v>
      </c>
      <c r="F43" s="14"/>
      <c r="G43" s="38">
        <v>56100000</v>
      </c>
      <c r="H43" s="14"/>
      <c r="I43" s="38">
        <v>59100000</v>
      </c>
      <c r="J43" s="14"/>
      <c r="K43" s="38">
        <v>60800000</v>
      </c>
      <c r="L43" s="14"/>
      <c r="M43" s="38">
        <v>57800000</v>
      </c>
      <c r="N43" s="14"/>
    </row>
    <row r="44" spans="1:14" ht="11.25" customHeight="1">
      <c r="A44" s="15" t="s">
        <v>2009</v>
      </c>
      <c r="B44" s="15"/>
      <c r="C44" s="20"/>
      <c r="D44" s="44"/>
      <c r="E44" s="38"/>
      <c r="F44" s="13"/>
      <c r="G44" s="38"/>
      <c r="H44" s="13"/>
      <c r="I44" s="38"/>
      <c r="J44" s="13"/>
      <c r="K44" s="38"/>
      <c r="L44" s="13"/>
      <c r="M44" s="38"/>
      <c r="N44" s="13"/>
    </row>
    <row r="45" spans="1:14" ht="11.25" customHeight="1">
      <c r="A45" s="124" t="s">
        <v>2017</v>
      </c>
      <c r="B45" s="15"/>
      <c r="C45" s="20"/>
      <c r="D45" s="44"/>
      <c r="E45" s="38">
        <v>50426700</v>
      </c>
      <c r="F45" s="14"/>
      <c r="G45" s="38">
        <v>49175000</v>
      </c>
      <c r="H45" s="14"/>
      <c r="I45" s="38">
        <v>51683000</v>
      </c>
      <c r="J45" s="14"/>
      <c r="K45" s="38">
        <v>51523000</v>
      </c>
      <c r="L45" s="14"/>
      <c r="M45" s="291">
        <v>48300000</v>
      </c>
      <c r="N45" s="14"/>
    </row>
    <row r="46" spans="1:14" ht="12" customHeight="1">
      <c r="A46" s="186" t="s">
        <v>878</v>
      </c>
      <c r="B46" s="15"/>
      <c r="C46" s="20"/>
      <c r="D46" s="44"/>
      <c r="E46" s="172">
        <v>3140000</v>
      </c>
      <c r="F46" s="173"/>
      <c r="G46" s="172">
        <v>3340000</v>
      </c>
      <c r="H46" s="173"/>
      <c r="I46" s="172">
        <v>3340000</v>
      </c>
      <c r="J46" s="173"/>
      <c r="K46" s="172">
        <v>4000000</v>
      </c>
      <c r="L46" s="173"/>
      <c r="M46" s="172">
        <v>4000000</v>
      </c>
      <c r="N46" s="173"/>
    </row>
    <row r="47" spans="1:14" ht="12" customHeight="1">
      <c r="A47" s="186" t="s">
        <v>879</v>
      </c>
      <c r="B47" s="15"/>
      <c r="C47" s="20"/>
      <c r="D47" s="44"/>
      <c r="E47" s="38"/>
      <c r="F47" s="13"/>
      <c r="G47" s="38"/>
      <c r="H47" s="13"/>
      <c r="I47" s="38"/>
      <c r="J47" s="13"/>
      <c r="K47" s="38"/>
      <c r="L47" s="13"/>
      <c r="M47" s="38"/>
      <c r="N47" s="13"/>
    </row>
    <row r="48" spans="1:14" ht="11.25" customHeight="1">
      <c r="A48" s="122" t="s">
        <v>702</v>
      </c>
      <c r="B48" s="15"/>
      <c r="C48" s="20"/>
      <c r="D48" s="44"/>
      <c r="E48" s="38"/>
      <c r="F48" s="13"/>
      <c r="G48" s="38"/>
      <c r="H48" s="13"/>
      <c r="I48" s="38"/>
      <c r="J48" s="13"/>
      <c r="K48" s="38"/>
      <c r="L48" s="13"/>
      <c r="M48" s="38"/>
      <c r="N48" s="13"/>
    </row>
    <row r="49" spans="1:14" ht="11.25" customHeight="1">
      <c r="A49" s="123" t="s">
        <v>1920</v>
      </c>
      <c r="B49" s="15"/>
      <c r="C49" s="20"/>
      <c r="D49" s="44"/>
      <c r="E49" s="175">
        <v>110000</v>
      </c>
      <c r="F49" s="72" t="s">
        <v>1539</v>
      </c>
      <c r="G49" s="175">
        <v>110000</v>
      </c>
      <c r="H49" s="72" t="s">
        <v>1539</v>
      </c>
      <c r="I49" s="175">
        <v>130000</v>
      </c>
      <c r="J49" s="72" t="s">
        <v>1539</v>
      </c>
      <c r="K49" s="175">
        <v>120000</v>
      </c>
      <c r="L49" s="183"/>
      <c r="M49" s="175">
        <v>110000</v>
      </c>
      <c r="N49" s="183"/>
    </row>
    <row r="50" spans="1:14" ht="11.25" customHeight="1">
      <c r="A50" s="123" t="s">
        <v>703</v>
      </c>
      <c r="B50" s="15"/>
      <c r="C50" s="20"/>
      <c r="D50" s="44"/>
      <c r="E50" s="175">
        <v>3500</v>
      </c>
      <c r="F50" s="183"/>
      <c r="G50" s="175">
        <v>3500</v>
      </c>
      <c r="H50" s="183"/>
      <c r="I50" s="175">
        <v>3500</v>
      </c>
      <c r="J50" s="183"/>
      <c r="K50" s="175">
        <v>3500</v>
      </c>
      <c r="L50" s="183"/>
      <c r="M50" s="175">
        <v>3500</v>
      </c>
      <c r="N50" s="183"/>
    </row>
    <row r="51" spans="1:14" ht="11.25" customHeight="1">
      <c r="A51" s="123" t="s">
        <v>704</v>
      </c>
      <c r="B51" s="15"/>
      <c r="C51" s="20"/>
      <c r="D51" s="44"/>
      <c r="E51" s="175">
        <v>7000</v>
      </c>
      <c r="F51" s="183"/>
      <c r="G51" s="175">
        <v>7000</v>
      </c>
      <c r="H51" s="183"/>
      <c r="I51" s="175">
        <v>7000</v>
      </c>
      <c r="J51" s="183"/>
      <c r="K51" s="175">
        <v>7000</v>
      </c>
      <c r="L51" s="183"/>
      <c r="M51" s="175">
        <v>7000</v>
      </c>
      <c r="N51" s="183"/>
    </row>
    <row r="52" spans="1:14" ht="11.25" customHeight="1">
      <c r="A52" s="122" t="s">
        <v>705</v>
      </c>
      <c r="B52" s="15"/>
      <c r="C52" s="20"/>
      <c r="D52" s="44"/>
      <c r="E52" s="175"/>
      <c r="F52" s="183"/>
      <c r="G52" s="175"/>
      <c r="H52" s="183"/>
      <c r="I52" s="175"/>
      <c r="J52" s="183"/>
      <c r="K52" s="175"/>
      <c r="L52" s="183"/>
      <c r="M52" s="175"/>
      <c r="N52" s="183"/>
    </row>
    <row r="53" spans="1:14" ht="11.25" customHeight="1">
      <c r="A53" s="123" t="s">
        <v>2018</v>
      </c>
      <c r="B53" s="15"/>
      <c r="C53" s="20"/>
      <c r="D53" s="44"/>
      <c r="E53" s="175">
        <v>454000</v>
      </c>
      <c r="F53" s="72" t="s">
        <v>1539</v>
      </c>
      <c r="G53" s="175">
        <v>578000</v>
      </c>
      <c r="H53" s="72" t="s">
        <v>1688</v>
      </c>
      <c r="I53" s="175">
        <v>600000</v>
      </c>
      <c r="J53" s="72"/>
      <c r="K53" s="175">
        <v>570000</v>
      </c>
      <c r="L53" s="72"/>
      <c r="M53" s="175">
        <v>530000</v>
      </c>
      <c r="N53" s="72"/>
    </row>
    <row r="54" spans="1:14" ht="11.25" customHeight="1">
      <c r="A54" s="123" t="s">
        <v>2019</v>
      </c>
      <c r="B54" s="15"/>
      <c r="C54" s="20"/>
      <c r="D54" s="44"/>
      <c r="E54" s="175">
        <v>4000</v>
      </c>
      <c r="F54" s="183"/>
      <c r="G54" s="175">
        <v>4000</v>
      </c>
      <c r="H54" s="183"/>
      <c r="I54" s="175">
        <v>4000</v>
      </c>
      <c r="J54" s="183"/>
      <c r="K54" s="175">
        <v>4000</v>
      </c>
      <c r="L54" s="183"/>
      <c r="M54" s="175">
        <v>4000</v>
      </c>
      <c r="N54" s="183"/>
    </row>
    <row r="55" spans="1:14" ht="12" customHeight="1">
      <c r="A55" s="292" t="s">
        <v>880</v>
      </c>
      <c r="B55" s="15"/>
      <c r="C55" s="20"/>
      <c r="D55" s="44"/>
      <c r="E55" s="175"/>
      <c r="F55" s="183"/>
      <c r="G55" s="175"/>
      <c r="H55" s="183"/>
      <c r="I55" s="175"/>
      <c r="J55" s="183"/>
      <c r="K55" s="175"/>
      <c r="L55" s="183"/>
      <c r="M55" s="175"/>
      <c r="N55" s="183"/>
    </row>
    <row r="56" spans="1:14" ht="11.25" customHeight="1">
      <c r="A56" s="293" t="s">
        <v>706</v>
      </c>
      <c r="B56" s="15"/>
      <c r="C56" s="20"/>
      <c r="D56" s="44"/>
      <c r="E56" s="175">
        <v>9641</v>
      </c>
      <c r="F56" s="72" t="s">
        <v>303</v>
      </c>
      <c r="G56" s="175">
        <v>12900</v>
      </c>
      <c r="H56" s="72"/>
      <c r="I56" s="175">
        <v>11330</v>
      </c>
      <c r="J56" s="72" t="s">
        <v>303</v>
      </c>
      <c r="K56" s="175">
        <v>14020</v>
      </c>
      <c r="L56" s="72" t="s">
        <v>303</v>
      </c>
      <c r="M56" s="175">
        <v>14000</v>
      </c>
      <c r="N56" s="72"/>
    </row>
    <row r="57" spans="1:14" ht="11.25" customHeight="1">
      <c r="A57" s="293" t="s">
        <v>707</v>
      </c>
      <c r="B57" s="15"/>
      <c r="C57" s="20"/>
      <c r="D57" s="44"/>
      <c r="E57" s="159">
        <v>20900</v>
      </c>
      <c r="F57" s="14"/>
      <c r="G57" s="159">
        <v>8160</v>
      </c>
      <c r="H57" s="14"/>
      <c r="I57" s="159">
        <v>18800</v>
      </c>
      <c r="J57" s="14"/>
      <c r="K57" s="159">
        <v>20000</v>
      </c>
      <c r="L57" s="13"/>
      <c r="M57" s="159">
        <v>20000</v>
      </c>
      <c r="N57" s="13"/>
    </row>
    <row r="58" spans="1:14" ht="11.25" customHeight="1">
      <c r="A58" s="123" t="s">
        <v>708</v>
      </c>
      <c r="B58" s="15"/>
      <c r="C58" s="20"/>
      <c r="D58" s="44"/>
      <c r="E58" s="156" t="s">
        <v>1542</v>
      </c>
      <c r="F58" s="72"/>
      <c r="G58" s="156" t="s">
        <v>1542</v>
      </c>
      <c r="H58" s="72"/>
      <c r="I58" s="156" t="s">
        <v>1542</v>
      </c>
      <c r="J58" s="183"/>
      <c r="K58" s="175">
        <f>80/0.66</f>
        <v>121.2121212121212</v>
      </c>
      <c r="L58" s="72" t="s">
        <v>1539</v>
      </c>
      <c r="M58" s="175">
        <f>80/0.66</f>
        <v>121.2121212121212</v>
      </c>
      <c r="N58" s="183"/>
    </row>
    <row r="59" spans="1:14" ht="11.25" customHeight="1">
      <c r="A59" s="123" t="s">
        <v>2020</v>
      </c>
      <c r="B59" s="15"/>
      <c r="C59" s="20"/>
      <c r="D59" s="44"/>
      <c r="E59" s="175">
        <v>721000</v>
      </c>
      <c r="F59" s="183"/>
      <c r="G59" s="175">
        <v>742000</v>
      </c>
      <c r="H59" s="72" t="s">
        <v>1651</v>
      </c>
      <c r="I59" s="175">
        <v>882300</v>
      </c>
      <c r="J59" s="72">
        <v>3</v>
      </c>
      <c r="K59" s="175">
        <v>896100</v>
      </c>
      <c r="L59" s="72">
        <v>3</v>
      </c>
      <c r="M59" s="175">
        <v>850000</v>
      </c>
      <c r="N59" s="72"/>
    </row>
    <row r="60" spans="1:14" ht="11.25" customHeight="1">
      <c r="A60" s="123" t="s">
        <v>709</v>
      </c>
      <c r="B60" s="15"/>
      <c r="C60" s="20"/>
      <c r="D60" s="44"/>
      <c r="E60" s="159">
        <v>13700</v>
      </c>
      <c r="F60" s="14"/>
      <c r="G60" s="159">
        <v>12880</v>
      </c>
      <c r="H60" s="14" t="s">
        <v>1651</v>
      </c>
      <c r="I60" s="159">
        <v>11000</v>
      </c>
      <c r="J60" s="14"/>
      <c r="K60" s="159">
        <v>12000</v>
      </c>
      <c r="L60" s="14"/>
      <c r="M60" s="159">
        <v>12000</v>
      </c>
      <c r="N60" s="14"/>
    </row>
    <row r="61" spans="1:14" ht="11.25" customHeight="1">
      <c r="A61" s="123" t="s">
        <v>1921</v>
      </c>
      <c r="B61" s="15"/>
      <c r="C61" s="20"/>
      <c r="D61" s="44"/>
      <c r="E61" s="175">
        <v>141000</v>
      </c>
      <c r="F61" s="72" t="s">
        <v>1539</v>
      </c>
      <c r="G61" s="175">
        <v>48000</v>
      </c>
      <c r="H61" s="72" t="s">
        <v>1539</v>
      </c>
      <c r="I61" s="175">
        <v>40000</v>
      </c>
      <c r="J61" s="72" t="s">
        <v>1539</v>
      </c>
      <c r="K61" s="175">
        <v>40000</v>
      </c>
      <c r="L61" s="72" t="s">
        <v>1539</v>
      </c>
      <c r="M61" s="175">
        <v>40000</v>
      </c>
      <c r="N61" s="183"/>
    </row>
    <row r="62" spans="1:14" ht="11.25" customHeight="1">
      <c r="A62" s="123" t="s">
        <v>710</v>
      </c>
      <c r="B62" s="15"/>
      <c r="C62" s="20"/>
      <c r="D62" s="44"/>
      <c r="E62" s="175">
        <v>75000</v>
      </c>
      <c r="F62" s="72"/>
      <c r="G62" s="175">
        <v>58000</v>
      </c>
      <c r="H62" s="72"/>
      <c r="I62" s="175">
        <v>54500</v>
      </c>
      <c r="J62" s="183"/>
      <c r="K62" s="175">
        <v>54000</v>
      </c>
      <c r="L62" s="183"/>
      <c r="M62" s="175">
        <v>54000</v>
      </c>
      <c r="N62" s="183"/>
    </row>
    <row r="63" spans="1:14" ht="11.25" customHeight="1">
      <c r="A63" s="123" t="s">
        <v>707</v>
      </c>
      <c r="B63" s="15"/>
      <c r="C63" s="20"/>
      <c r="D63" s="44"/>
      <c r="E63" s="157">
        <v>22000</v>
      </c>
      <c r="F63" s="18"/>
      <c r="G63" s="157">
        <v>22000</v>
      </c>
      <c r="H63" s="18"/>
      <c r="I63" s="157">
        <v>22000</v>
      </c>
      <c r="J63" s="18"/>
      <c r="K63" s="157">
        <v>22000</v>
      </c>
      <c r="L63" s="18"/>
      <c r="M63" s="157">
        <v>22000</v>
      </c>
      <c r="N63" s="18"/>
    </row>
    <row r="64" spans="1:14" ht="11.25" customHeight="1">
      <c r="A64" s="293" t="s">
        <v>1922</v>
      </c>
      <c r="B64" s="15"/>
      <c r="C64" s="20"/>
      <c r="D64" s="44"/>
      <c r="E64" s="175">
        <f>ROUND(SUM(E49:E63),-4)</f>
        <v>1580000</v>
      </c>
      <c r="F64" s="72" t="s">
        <v>1539</v>
      </c>
      <c r="G64" s="175">
        <f>ROUND(SUM(G49:G63),-4)</f>
        <v>1610000</v>
      </c>
      <c r="H64" s="72" t="s">
        <v>1539</v>
      </c>
      <c r="I64" s="175">
        <f>ROUND(SUM(I49:I63),-4)</f>
        <v>1780000</v>
      </c>
      <c r="J64" s="72" t="s">
        <v>1539</v>
      </c>
      <c r="K64" s="175">
        <f>ROUND(SUM(K49:K63),-4)</f>
        <v>1760000</v>
      </c>
      <c r="L64" s="72" t="s">
        <v>1539</v>
      </c>
      <c r="M64" s="175">
        <f>ROUND(SUM(M49:M63),-4)</f>
        <v>1670000</v>
      </c>
      <c r="N64" s="72"/>
    </row>
    <row r="65" spans="1:14" ht="11.25" customHeight="1">
      <c r="A65" s="353" t="s">
        <v>1745</v>
      </c>
      <c r="B65" s="353"/>
      <c r="C65" s="353"/>
      <c r="D65" s="353"/>
      <c r="E65" s="353"/>
      <c r="F65" s="353"/>
      <c r="G65" s="353"/>
      <c r="H65" s="353"/>
      <c r="I65" s="353"/>
      <c r="J65" s="353"/>
      <c r="K65" s="353"/>
      <c r="L65" s="353"/>
      <c r="M65" s="353"/>
      <c r="N65" s="353"/>
    </row>
    <row r="66" spans="1:14" ht="11.25" customHeight="1">
      <c r="A66" s="352"/>
      <c r="B66" s="352"/>
      <c r="C66" s="352"/>
      <c r="D66" s="352"/>
      <c r="E66" s="352"/>
      <c r="F66" s="352"/>
      <c r="G66" s="352"/>
      <c r="H66" s="352"/>
      <c r="I66" s="352"/>
      <c r="J66" s="352"/>
      <c r="K66" s="352"/>
      <c r="L66" s="352"/>
      <c r="M66" s="352"/>
      <c r="N66" s="352"/>
    </row>
    <row r="67" spans="1:14" ht="11.25" customHeight="1">
      <c r="A67" s="331" t="s">
        <v>1484</v>
      </c>
      <c r="B67" s="331"/>
      <c r="C67" s="331"/>
      <c r="D67" s="331"/>
      <c r="E67" s="331"/>
      <c r="F67" s="331"/>
      <c r="G67" s="331"/>
      <c r="H67" s="331"/>
      <c r="I67" s="331"/>
      <c r="J67" s="331"/>
      <c r="K67" s="331"/>
      <c r="L67" s="331"/>
      <c r="M67" s="331"/>
      <c r="N67" s="331"/>
    </row>
    <row r="68" spans="1:14" ht="12" customHeight="1">
      <c r="A68" s="331" t="s">
        <v>869</v>
      </c>
      <c r="B68" s="331"/>
      <c r="C68" s="331"/>
      <c r="D68" s="331"/>
      <c r="E68" s="331"/>
      <c r="F68" s="331"/>
      <c r="G68" s="331"/>
      <c r="H68" s="331"/>
      <c r="I68" s="331"/>
      <c r="J68" s="331"/>
      <c r="K68" s="331"/>
      <c r="L68" s="331"/>
      <c r="M68" s="331"/>
      <c r="N68" s="331"/>
    </row>
    <row r="69" spans="1:14" ht="11.25" customHeight="1">
      <c r="A69" s="331"/>
      <c r="B69" s="331"/>
      <c r="C69" s="331"/>
      <c r="D69" s="331"/>
      <c r="E69" s="331"/>
      <c r="F69" s="331"/>
      <c r="G69" s="331"/>
      <c r="H69" s="331"/>
      <c r="I69" s="331"/>
      <c r="J69" s="331"/>
      <c r="K69" s="331"/>
      <c r="L69" s="331"/>
      <c r="M69" s="331"/>
      <c r="N69" s="331"/>
    </row>
    <row r="70" spans="1:14" ht="11.25" customHeight="1">
      <c r="A70" s="331" t="s">
        <v>1521</v>
      </c>
      <c r="B70" s="331"/>
      <c r="C70" s="331"/>
      <c r="D70" s="331"/>
      <c r="E70" s="331"/>
      <c r="F70" s="331"/>
      <c r="G70" s="331"/>
      <c r="H70" s="331"/>
      <c r="I70" s="331"/>
      <c r="J70" s="331"/>
      <c r="K70" s="331"/>
      <c r="L70" s="331"/>
      <c r="M70" s="331"/>
      <c r="N70" s="331"/>
    </row>
    <row r="71" spans="1:14" ht="11.25" customHeight="1">
      <c r="A71" s="332"/>
      <c r="B71" s="332"/>
      <c r="C71" s="332"/>
      <c r="D71" s="332"/>
      <c r="E71" s="332"/>
      <c r="F71" s="332"/>
      <c r="G71" s="332"/>
      <c r="H71" s="332"/>
      <c r="I71" s="332"/>
      <c r="J71" s="332"/>
      <c r="K71" s="332"/>
      <c r="L71" s="332"/>
      <c r="M71" s="332"/>
      <c r="N71" s="332"/>
    </row>
    <row r="72" spans="1:14" ht="11.25" customHeight="1">
      <c r="A72" s="336" t="s">
        <v>1579</v>
      </c>
      <c r="B72" s="336"/>
      <c r="C72" s="336"/>
      <c r="D72" s="10"/>
      <c r="E72" s="7" t="s">
        <v>1522</v>
      </c>
      <c r="F72" s="8"/>
      <c r="G72" s="7" t="s">
        <v>1523</v>
      </c>
      <c r="H72" s="8"/>
      <c r="I72" s="7" t="s">
        <v>1524</v>
      </c>
      <c r="J72" s="8"/>
      <c r="K72" s="7" t="s">
        <v>1525</v>
      </c>
      <c r="L72" s="8"/>
      <c r="M72" s="7" t="s">
        <v>1526</v>
      </c>
      <c r="N72" s="8"/>
    </row>
    <row r="73" spans="1:14" ht="11.25" customHeight="1">
      <c r="A73" s="336" t="s">
        <v>711</v>
      </c>
      <c r="B73" s="336"/>
      <c r="C73" s="336"/>
      <c r="D73" s="281"/>
      <c r="E73" s="12"/>
      <c r="F73" s="13"/>
      <c r="G73" s="12"/>
      <c r="H73" s="13"/>
      <c r="I73" s="12"/>
      <c r="J73" s="13"/>
      <c r="K73" s="12"/>
      <c r="L73" s="13"/>
      <c r="M73" s="12"/>
      <c r="N73" s="13"/>
    </row>
    <row r="74" spans="1:14" ht="11.25" customHeight="1">
      <c r="A74" s="32" t="s">
        <v>712</v>
      </c>
      <c r="B74" s="30"/>
      <c r="C74" s="31"/>
      <c r="D74" s="44"/>
      <c r="E74" s="38"/>
      <c r="F74" s="13"/>
      <c r="G74" s="38"/>
      <c r="H74" s="13"/>
      <c r="I74" s="38"/>
      <c r="J74" s="13"/>
      <c r="K74" s="38"/>
      <c r="L74" s="13"/>
      <c r="M74" s="38"/>
      <c r="N74" s="13"/>
    </row>
    <row r="75" spans="1:14" ht="11.25" customHeight="1">
      <c r="A75" s="15" t="s">
        <v>713</v>
      </c>
      <c r="B75" s="15"/>
      <c r="C75" s="20"/>
      <c r="D75" s="44"/>
      <c r="E75" s="38"/>
      <c r="F75" s="13"/>
      <c r="G75" s="38"/>
      <c r="H75" s="13"/>
      <c r="I75" s="38"/>
      <c r="J75" s="13"/>
      <c r="K75" s="38"/>
      <c r="L75" s="13"/>
      <c r="M75" s="38"/>
      <c r="N75" s="13"/>
    </row>
    <row r="76" spans="1:14" ht="11.25" customHeight="1">
      <c r="A76" s="124" t="s">
        <v>1752</v>
      </c>
      <c r="B76" s="15"/>
      <c r="C76" s="20"/>
      <c r="D76" s="44"/>
      <c r="E76" s="38"/>
      <c r="F76" s="13"/>
      <c r="G76" s="38"/>
      <c r="H76" s="13"/>
      <c r="I76" s="38"/>
      <c r="J76" s="13"/>
      <c r="K76" s="38"/>
      <c r="L76" s="13"/>
      <c r="M76" s="38"/>
      <c r="N76" s="13"/>
    </row>
    <row r="77" spans="1:14" ht="11.25" customHeight="1">
      <c r="A77" s="122" t="s">
        <v>1589</v>
      </c>
      <c r="B77" s="15"/>
      <c r="C77" s="20"/>
      <c r="D77" s="44"/>
      <c r="E77" s="175">
        <v>65645600</v>
      </c>
      <c r="F77" s="14"/>
      <c r="G77" s="175">
        <v>66186200</v>
      </c>
      <c r="H77" s="14"/>
      <c r="I77" s="175">
        <v>70816000</v>
      </c>
      <c r="J77" s="14"/>
      <c r="K77" s="175">
        <v>72389000</v>
      </c>
      <c r="L77" s="14"/>
      <c r="M77" s="175">
        <v>68695000</v>
      </c>
      <c r="N77" s="14"/>
    </row>
    <row r="78" spans="1:14" ht="11.25" customHeight="1">
      <c r="A78" s="122" t="s">
        <v>2021</v>
      </c>
      <c r="B78" s="15"/>
      <c r="C78" s="20"/>
      <c r="D78" s="44"/>
      <c r="E78" s="38">
        <v>53800000</v>
      </c>
      <c r="F78" s="13"/>
      <c r="G78" s="38">
        <v>54600000</v>
      </c>
      <c r="H78" s="13"/>
      <c r="I78" s="38">
        <v>58200000</v>
      </c>
      <c r="J78" s="13"/>
      <c r="K78" s="38">
        <v>59660000</v>
      </c>
      <c r="L78" s="13"/>
      <c r="M78" s="38">
        <v>56564000</v>
      </c>
      <c r="N78" s="13"/>
    </row>
    <row r="79" spans="1:14" ht="11.25" customHeight="1">
      <c r="A79" s="122" t="s">
        <v>661</v>
      </c>
      <c r="B79" s="15"/>
      <c r="C79" s="20"/>
      <c r="D79" s="44"/>
      <c r="E79" s="38">
        <v>5990000</v>
      </c>
      <c r="F79" s="13"/>
      <c r="G79" s="38">
        <v>6673000</v>
      </c>
      <c r="H79" s="13"/>
      <c r="I79" s="38">
        <v>7898400</v>
      </c>
      <c r="J79" s="14"/>
      <c r="K79" s="38">
        <v>8706000</v>
      </c>
      <c r="L79" s="13"/>
      <c r="M79" s="38">
        <v>7778000</v>
      </c>
      <c r="N79" s="13"/>
    </row>
    <row r="80" spans="1:14" ht="12" customHeight="1">
      <c r="A80" s="37" t="s">
        <v>881</v>
      </c>
      <c r="B80" s="15"/>
      <c r="C80" s="20"/>
      <c r="D80" s="44"/>
      <c r="E80" s="38"/>
      <c r="F80" s="13"/>
      <c r="G80" s="38"/>
      <c r="H80" s="13"/>
      <c r="I80" s="38"/>
      <c r="J80" s="13"/>
      <c r="K80" s="38"/>
      <c r="L80" s="13"/>
      <c r="M80" s="38"/>
      <c r="N80" s="13"/>
    </row>
    <row r="81" spans="1:14" ht="11.25" customHeight="1">
      <c r="A81" s="15" t="s">
        <v>714</v>
      </c>
      <c r="B81" s="15"/>
      <c r="C81" s="20"/>
      <c r="D81" s="44"/>
      <c r="E81" s="38">
        <v>23200</v>
      </c>
      <c r="F81" s="14"/>
      <c r="G81" s="38">
        <v>36400</v>
      </c>
      <c r="H81" s="14"/>
      <c r="I81" s="38">
        <v>34000</v>
      </c>
      <c r="J81" s="14"/>
      <c r="K81" s="38">
        <v>50000</v>
      </c>
      <c r="L81" s="14"/>
      <c r="M81" s="38">
        <v>60000</v>
      </c>
      <c r="N81" s="14"/>
    </row>
    <row r="82" spans="1:14" ht="11.25" customHeight="1">
      <c r="A82" s="15" t="s">
        <v>715</v>
      </c>
      <c r="B82" s="15"/>
      <c r="C82" s="20"/>
      <c r="D82" s="44"/>
      <c r="E82" s="159">
        <v>70000</v>
      </c>
      <c r="F82" s="14"/>
      <c r="G82" s="159">
        <v>66000</v>
      </c>
      <c r="H82" s="13"/>
      <c r="I82" s="159">
        <v>78000</v>
      </c>
      <c r="J82" s="13"/>
      <c r="K82" s="159">
        <v>94000</v>
      </c>
      <c r="L82" s="13"/>
      <c r="M82" s="159">
        <v>80000</v>
      </c>
      <c r="N82" s="13"/>
    </row>
    <row r="83" spans="1:14" ht="12" customHeight="1">
      <c r="A83" s="37" t="s">
        <v>882</v>
      </c>
      <c r="B83" s="15"/>
      <c r="C83" s="20"/>
      <c r="D83" s="44"/>
      <c r="E83" s="38"/>
      <c r="F83" s="13"/>
      <c r="G83" s="38"/>
      <c r="H83" s="13"/>
      <c r="I83" s="38"/>
      <c r="J83" s="13"/>
      <c r="K83" s="38"/>
      <c r="L83" s="13"/>
      <c r="M83" s="38"/>
      <c r="N83" s="13"/>
    </row>
    <row r="84" spans="1:14" ht="11.25" customHeight="1">
      <c r="A84" s="15" t="s">
        <v>716</v>
      </c>
      <c r="B84" s="15"/>
      <c r="C84" s="20"/>
      <c r="D84" s="44"/>
      <c r="E84" s="38">
        <v>1000000</v>
      </c>
      <c r="F84" s="14"/>
      <c r="G84" s="38">
        <v>930000</v>
      </c>
      <c r="H84" s="14"/>
      <c r="I84" s="38">
        <v>1200000</v>
      </c>
      <c r="J84" s="13"/>
      <c r="K84" s="38">
        <v>1200000</v>
      </c>
      <c r="L84" s="13"/>
      <c r="M84" s="38">
        <v>1200000</v>
      </c>
      <c r="N84" s="13"/>
    </row>
    <row r="85" spans="1:14" ht="11.25" customHeight="1">
      <c r="A85" s="15" t="s">
        <v>717</v>
      </c>
      <c r="B85" s="15"/>
      <c r="C85" s="20"/>
      <c r="D85" s="44"/>
      <c r="E85" s="38">
        <v>45000</v>
      </c>
      <c r="F85" s="14"/>
      <c r="G85" s="38">
        <v>45000</v>
      </c>
      <c r="H85" s="13"/>
      <c r="I85" s="38">
        <v>35000</v>
      </c>
      <c r="J85" s="14"/>
      <c r="K85" s="294">
        <v>37000</v>
      </c>
      <c r="L85" s="161" t="s">
        <v>1539</v>
      </c>
      <c r="M85" s="294">
        <v>37000</v>
      </c>
      <c r="N85" s="13"/>
    </row>
    <row r="86" spans="1:14" ht="12" customHeight="1">
      <c r="A86" s="37" t="s">
        <v>883</v>
      </c>
      <c r="B86" s="15"/>
      <c r="C86" s="20"/>
      <c r="D86" s="44"/>
      <c r="E86" s="38"/>
      <c r="F86" s="13"/>
      <c r="G86" s="38"/>
      <c r="H86" s="13"/>
      <c r="I86" s="38"/>
      <c r="J86" s="13"/>
      <c r="K86" s="282"/>
      <c r="L86" s="13"/>
      <c r="M86" s="282"/>
      <c r="N86" s="13"/>
    </row>
    <row r="87" spans="1:14" ht="11.25" customHeight="1">
      <c r="A87" s="15" t="s">
        <v>1751</v>
      </c>
      <c r="B87" s="15"/>
      <c r="C87" s="20"/>
      <c r="D87" s="44"/>
      <c r="E87" s="159">
        <v>29000</v>
      </c>
      <c r="F87" s="14"/>
      <c r="G87" s="159">
        <v>8000</v>
      </c>
      <c r="H87" s="14"/>
      <c r="I87" s="159">
        <v>12000</v>
      </c>
      <c r="J87" s="14"/>
      <c r="K87" s="295">
        <v>44000</v>
      </c>
      <c r="L87" s="13"/>
      <c r="M87" s="159">
        <v>45000</v>
      </c>
      <c r="N87" s="13"/>
    </row>
    <row r="88" spans="1:14" ht="11.25" customHeight="1">
      <c r="A88" s="15" t="s">
        <v>718</v>
      </c>
      <c r="B88" s="15"/>
      <c r="C88" s="20"/>
      <c r="D88" s="44"/>
      <c r="E88" s="38">
        <v>6000</v>
      </c>
      <c r="F88" s="14"/>
      <c r="G88" s="38">
        <v>1600</v>
      </c>
      <c r="H88" s="14"/>
      <c r="I88" s="38">
        <v>2400</v>
      </c>
      <c r="J88" s="14"/>
      <c r="K88" s="282">
        <v>9000</v>
      </c>
      <c r="L88" s="13"/>
      <c r="M88" s="159">
        <v>9200</v>
      </c>
      <c r="N88" s="13"/>
    </row>
    <row r="89" spans="1:14" ht="12" customHeight="1">
      <c r="A89" s="37" t="s">
        <v>884</v>
      </c>
      <c r="B89" s="15"/>
      <c r="C89" s="20"/>
      <c r="D89" s="44"/>
      <c r="E89" s="38">
        <v>50</v>
      </c>
      <c r="F89" s="13"/>
      <c r="G89" s="38">
        <v>50</v>
      </c>
      <c r="H89" s="13"/>
      <c r="I89" s="38">
        <v>50</v>
      </c>
      <c r="J89" s="13"/>
      <c r="K89" s="282">
        <v>50</v>
      </c>
      <c r="L89" s="13"/>
      <c r="M89" s="282">
        <v>50</v>
      </c>
      <c r="N89" s="13"/>
    </row>
    <row r="90" spans="1:14" ht="12" customHeight="1">
      <c r="A90" s="37" t="s">
        <v>885</v>
      </c>
      <c r="B90" s="15"/>
      <c r="C90" s="20"/>
      <c r="D90" s="44"/>
      <c r="E90" s="172">
        <v>2900</v>
      </c>
      <c r="F90" s="174"/>
      <c r="G90" s="172">
        <v>3000</v>
      </c>
      <c r="H90" s="173"/>
      <c r="I90" s="172">
        <v>3100</v>
      </c>
      <c r="J90" s="174"/>
      <c r="K90" s="296">
        <v>3300</v>
      </c>
      <c r="L90" s="297" t="s">
        <v>1539</v>
      </c>
      <c r="M90" s="296">
        <v>3600</v>
      </c>
      <c r="N90" s="174"/>
    </row>
    <row r="91" spans="1:14" ht="12" customHeight="1">
      <c r="A91" s="37" t="s">
        <v>886</v>
      </c>
      <c r="B91" s="15"/>
      <c r="C91" s="20"/>
      <c r="D91" s="44"/>
      <c r="E91" s="38"/>
      <c r="F91" s="13"/>
      <c r="G91" s="38"/>
      <c r="H91" s="13"/>
      <c r="I91" s="38"/>
      <c r="J91" s="13"/>
      <c r="K91" s="38"/>
      <c r="L91" s="13"/>
      <c r="M91" s="38"/>
      <c r="N91" s="13"/>
    </row>
    <row r="92" spans="1:14" ht="11.25" customHeight="1">
      <c r="A92" s="15" t="s">
        <v>719</v>
      </c>
      <c r="B92" s="15"/>
      <c r="C92" s="20"/>
      <c r="D92" s="44"/>
      <c r="E92" s="38"/>
      <c r="F92" s="13"/>
      <c r="G92" s="38"/>
      <c r="H92" s="13"/>
      <c r="I92" s="38"/>
      <c r="J92" s="13"/>
      <c r="K92" s="38"/>
      <c r="L92" s="13"/>
      <c r="M92" s="38"/>
      <c r="N92" s="13"/>
    </row>
    <row r="93" spans="1:14" ht="11.25" customHeight="1">
      <c r="A93" s="124" t="s">
        <v>720</v>
      </c>
      <c r="B93" s="15"/>
      <c r="C93" s="20"/>
      <c r="D93" s="44"/>
      <c r="E93" s="175">
        <v>33227</v>
      </c>
      <c r="F93" s="248" t="s">
        <v>1688</v>
      </c>
      <c r="G93" s="175">
        <v>34419</v>
      </c>
      <c r="H93" s="248" t="s">
        <v>1688</v>
      </c>
      <c r="I93" s="175">
        <v>37754</v>
      </c>
      <c r="J93" s="248" t="s">
        <v>1688</v>
      </c>
      <c r="K93" s="175">
        <v>45690</v>
      </c>
      <c r="L93" s="248" t="s">
        <v>1688</v>
      </c>
      <c r="M93" s="175">
        <v>45000</v>
      </c>
      <c r="N93" s="248"/>
    </row>
    <row r="94" spans="1:14" ht="11.25" customHeight="1">
      <c r="A94" s="124" t="s">
        <v>721</v>
      </c>
      <c r="B94" s="15"/>
      <c r="C94" s="20"/>
      <c r="D94" s="44"/>
      <c r="E94" s="175">
        <v>235318</v>
      </c>
      <c r="F94" s="248" t="s">
        <v>1688</v>
      </c>
      <c r="G94" s="175">
        <v>242758</v>
      </c>
      <c r="H94" s="248" t="s">
        <v>1688</v>
      </c>
      <c r="I94" s="175">
        <v>239231</v>
      </c>
      <c r="J94" s="248" t="s">
        <v>1688</v>
      </c>
      <c r="K94" s="175">
        <v>234083</v>
      </c>
      <c r="L94" s="248" t="s">
        <v>1688</v>
      </c>
      <c r="M94" s="175">
        <v>232000</v>
      </c>
      <c r="N94" s="248"/>
    </row>
    <row r="95" spans="1:14" ht="11.25" customHeight="1">
      <c r="A95" s="122" t="s">
        <v>1922</v>
      </c>
      <c r="B95" s="15"/>
      <c r="C95" s="20"/>
      <c r="D95" s="44"/>
      <c r="E95" s="24">
        <f>SUM(E93:E94)</f>
        <v>268545</v>
      </c>
      <c r="F95" s="42" t="s">
        <v>303</v>
      </c>
      <c r="G95" s="24">
        <f>SUM(G93:G94)</f>
        <v>277177</v>
      </c>
      <c r="H95" s="42" t="s">
        <v>303</v>
      </c>
      <c r="I95" s="24">
        <f>SUM(I93:I94)</f>
        <v>276985</v>
      </c>
      <c r="J95" s="42" t="s">
        <v>303</v>
      </c>
      <c r="K95" s="24">
        <f>SUM(K93:K94)</f>
        <v>279773</v>
      </c>
      <c r="L95" s="42" t="s">
        <v>303</v>
      </c>
      <c r="M95" s="24">
        <f>SUM(M93:M94)</f>
        <v>277000</v>
      </c>
      <c r="N95" s="42"/>
    </row>
    <row r="96" spans="1:14" ht="11.25" customHeight="1">
      <c r="A96" s="15" t="s">
        <v>722</v>
      </c>
      <c r="B96" s="15"/>
      <c r="C96" s="20"/>
      <c r="D96" s="44"/>
      <c r="E96" s="298">
        <v>599</v>
      </c>
      <c r="F96" s="174"/>
      <c r="G96" s="298">
        <v>700</v>
      </c>
      <c r="H96" s="173"/>
      <c r="I96" s="298">
        <v>1300</v>
      </c>
      <c r="J96" s="174"/>
      <c r="K96" s="299">
        <v>670</v>
      </c>
      <c r="L96" s="173" t="s">
        <v>1573</v>
      </c>
      <c r="M96" s="299">
        <v>600</v>
      </c>
      <c r="N96" s="173" t="s">
        <v>1533</v>
      </c>
    </row>
    <row r="97" spans="1:14" ht="11.25" customHeight="1">
      <c r="A97" s="15" t="s">
        <v>723</v>
      </c>
      <c r="B97" s="15"/>
      <c r="C97" s="20"/>
      <c r="D97" s="44"/>
      <c r="E97" s="38"/>
      <c r="F97" s="13"/>
      <c r="G97" s="38"/>
      <c r="H97" s="13"/>
      <c r="I97" s="38"/>
      <c r="J97" s="13"/>
      <c r="K97" s="38"/>
      <c r="L97" s="13"/>
      <c r="M97" s="38"/>
      <c r="N97" s="13"/>
    </row>
    <row r="98" spans="1:14" ht="11.25" customHeight="1">
      <c r="A98" s="124" t="s">
        <v>724</v>
      </c>
      <c r="B98" s="15"/>
      <c r="C98" s="20"/>
      <c r="D98" s="44"/>
      <c r="E98" s="175">
        <v>12700</v>
      </c>
      <c r="F98" s="13"/>
      <c r="G98" s="175">
        <v>12600</v>
      </c>
      <c r="H98" s="13"/>
      <c r="I98" s="175">
        <v>14400</v>
      </c>
      <c r="J98" s="13"/>
      <c r="K98" s="175">
        <v>17100</v>
      </c>
      <c r="L98" s="13"/>
      <c r="M98" s="175">
        <v>16000</v>
      </c>
      <c r="N98" s="13"/>
    </row>
    <row r="99" spans="1:14" ht="11.25" customHeight="1">
      <c r="A99" s="124" t="s">
        <v>1660</v>
      </c>
      <c r="B99" s="15"/>
      <c r="C99" s="20"/>
      <c r="D99" s="44"/>
      <c r="E99" s="175">
        <v>246000</v>
      </c>
      <c r="F99" s="13"/>
      <c r="G99" s="175">
        <v>254000</v>
      </c>
      <c r="H99" s="13"/>
      <c r="I99" s="175">
        <v>258000</v>
      </c>
      <c r="J99" s="13"/>
      <c r="K99" s="175">
        <v>249000</v>
      </c>
      <c r="L99" s="13"/>
      <c r="M99" s="175">
        <v>237000</v>
      </c>
      <c r="N99" s="13"/>
    </row>
    <row r="100" spans="1:14" ht="11.25" customHeight="1">
      <c r="A100" s="124" t="s">
        <v>725</v>
      </c>
      <c r="B100" s="15"/>
      <c r="C100" s="20"/>
      <c r="D100" s="44"/>
      <c r="E100" s="175">
        <v>3805</v>
      </c>
      <c r="F100" s="14" t="s">
        <v>1688</v>
      </c>
      <c r="G100" s="175">
        <v>4075</v>
      </c>
      <c r="H100" s="14" t="s">
        <v>1688</v>
      </c>
      <c r="I100" s="175">
        <v>2713</v>
      </c>
      <c r="J100" s="14" t="s">
        <v>1688</v>
      </c>
      <c r="K100" s="175">
        <v>235</v>
      </c>
      <c r="L100" s="14" t="s">
        <v>1688</v>
      </c>
      <c r="M100" s="175">
        <v>200</v>
      </c>
      <c r="N100" s="14"/>
    </row>
    <row r="101" spans="1:14" ht="11.25" customHeight="1">
      <c r="A101" s="124" t="s">
        <v>726</v>
      </c>
      <c r="B101" s="15"/>
      <c r="C101" s="20"/>
      <c r="D101" s="44"/>
      <c r="E101" s="157">
        <v>3000</v>
      </c>
      <c r="F101" s="18"/>
      <c r="G101" s="157">
        <v>3000</v>
      </c>
      <c r="H101" s="18"/>
      <c r="I101" s="157">
        <v>3500</v>
      </c>
      <c r="J101" s="18"/>
      <c r="K101" s="157">
        <v>3500</v>
      </c>
      <c r="L101" s="18"/>
      <c r="M101" s="157">
        <v>3300</v>
      </c>
      <c r="N101" s="18"/>
    </row>
    <row r="102" spans="1:14" ht="11.25" customHeight="1">
      <c r="A102" s="122" t="s">
        <v>1922</v>
      </c>
      <c r="B102" s="15"/>
      <c r="C102" s="20"/>
      <c r="D102" s="44"/>
      <c r="E102" s="158">
        <f>ROUND(SUM(E98:E101),-3)</f>
        <v>266000</v>
      </c>
      <c r="F102" s="25"/>
      <c r="G102" s="158">
        <f>ROUND(SUM(G98:G101),-3)</f>
        <v>274000</v>
      </c>
      <c r="H102" s="25"/>
      <c r="I102" s="158">
        <f>ROUND(SUM(I98:I101),-3)</f>
        <v>279000</v>
      </c>
      <c r="J102" s="25"/>
      <c r="K102" s="158">
        <f>ROUND(SUM(K98:K101),-3)</f>
        <v>270000</v>
      </c>
      <c r="L102" s="25"/>
      <c r="M102" s="158">
        <f>ROUND(SUM(M98:M101),-3)</f>
        <v>257000</v>
      </c>
      <c r="N102" s="25"/>
    </row>
    <row r="103" spans="1:14" ht="12" customHeight="1">
      <c r="A103" s="37" t="s">
        <v>887</v>
      </c>
      <c r="B103" s="15"/>
      <c r="C103" s="20"/>
      <c r="D103" s="44"/>
      <c r="E103" s="299">
        <v>500</v>
      </c>
      <c r="F103" s="174"/>
      <c r="G103" s="299">
        <v>500</v>
      </c>
      <c r="H103" s="174"/>
      <c r="I103" s="299">
        <v>500</v>
      </c>
      <c r="J103" s="174"/>
      <c r="K103" s="299">
        <v>500</v>
      </c>
      <c r="L103" s="174"/>
      <c r="M103" s="299">
        <v>500</v>
      </c>
      <c r="N103" s="174"/>
    </row>
    <row r="104" spans="1:14" ht="12" customHeight="1">
      <c r="A104" s="37" t="s">
        <v>888</v>
      </c>
      <c r="B104" s="15"/>
      <c r="C104" s="20"/>
      <c r="D104" s="44"/>
      <c r="E104" s="38"/>
      <c r="F104" s="13"/>
      <c r="G104" s="38"/>
      <c r="H104" s="13"/>
      <c r="I104" s="38"/>
      <c r="J104" s="13"/>
      <c r="K104" s="38"/>
      <c r="L104" s="13"/>
      <c r="M104" s="38"/>
      <c r="N104" s="13"/>
    </row>
    <row r="105" spans="1:14" ht="11.25" customHeight="1">
      <c r="A105" s="15" t="s">
        <v>727</v>
      </c>
      <c r="B105" s="15"/>
      <c r="C105" s="20" t="s">
        <v>1561</v>
      </c>
      <c r="D105" s="44"/>
      <c r="E105" s="38">
        <v>28000</v>
      </c>
      <c r="F105" s="300"/>
      <c r="G105" s="38">
        <v>29000</v>
      </c>
      <c r="H105" s="301" t="s">
        <v>1539</v>
      </c>
      <c r="I105" s="38">
        <v>29000</v>
      </c>
      <c r="J105" s="301" t="s">
        <v>1539</v>
      </c>
      <c r="K105" s="38">
        <v>27000</v>
      </c>
      <c r="L105" s="302" t="s">
        <v>1761</v>
      </c>
      <c r="M105" s="38">
        <v>23000</v>
      </c>
      <c r="N105" s="14"/>
    </row>
    <row r="106" spans="1:14" ht="11.25" customHeight="1">
      <c r="A106" s="15" t="s">
        <v>728</v>
      </c>
      <c r="B106" s="15"/>
      <c r="C106" s="20" t="s">
        <v>1535</v>
      </c>
      <c r="D106" s="44"/>
      <c r="E106" s="38">
        <v>97000</v>
      </c>
      <c r="F106" s="301" t="s">
        <v>1539</v>
      </c>
      <c r="G106" s="38">
        <v>97400</v>
      </c>
      <c r="H106" s="302" t="s">
        <v>1761</v>
      </c>
      <c r="I106" s="38">
        <v>98400</v>
      </c>
      <c r="J106" s="302"/>
      <c r="K106" s="38">
        <v>96800</v>
      </c>
      <c r="L106" s="302"/>
      <c r="M106" s="38">
        <v>87700</v>
      </c>
      <c r="N106" s="14"/>
    </row>
    <row r="107" spans="1:14" ht="11.25" customHeight="1">
      <c r="A107" s="15" t="s">
        <v>707</v>
      </c>
      <c r="B107" s="15"/>
      <c r="C107" s="20" t="s">
        <v>1535</v>
      </c>
      <c r="D107" s="44"/>
      <c r="E107" s="39">
        <v>15000</v>
      </c>
      <c r="F107" s="303" t="s">
        <v>1539</v>
      </c>
      <c r="G107" s="39">
        <v>15500</v>
      </c>
      <c r="H107" s="304" t="s">
        <v>1761</v>
      </c>
      <c r="I107" s="39">
        <v>15600</v>
      </c>
      <c r="J107" s="304" t="s">
        <v>1761</v>
      </c>
      <c r="K107" s="39">
        <v>14500</v>
      </c>
      <c r="L107" s="304" t="s">
        <v>1761</v>
      </c>
      <c r="M107" s="39">
        <v>12500</v>
      </c>
      <c r="N107" s="18"/>
    </row>
    <row r="108" spans="1:14" ht="11.25" customHeight="1">
      <c r="A108" s="124" t="s">
        <v>1922</v>
      </c>
      <c r="B108" s="15"/>
      <c r="C108" s="20" t="s">
        <v>1535</v>
      </c>
      <c r="D108" s="44"/>
      <c r="E108" s="38">
        <f>ROUND(SUM(E105:E107),-3)</f>
        <v>140000</v>
      </c>
      <c r="F108" s="300" t="s">
        <v>1539</v>
      </c>
      <c r="G108" s="38">
        <f>ROUND(SUM(G105:G107),-3)</f>
        <v>142000</v>
      </c>
      <c r="H108" s="300"/>
      <c r="I108" s="38">
        <f>ROUND(SUM(I105:I107),-3)</f>
        <v>143000</v>
      </c>
      <c r="J108" s="300" t="s">
        <v>1539</v>
      </c>
      <c r="K108" s="38">
        <f>ROUND(SUM(K105:K107),-3)</f>
        <v>138000</v>
      </c>
      <c r="L108" s="300"/>
      <c r="M108" s="38">
        <f>ROUND(SUM(M105:M107),-3)</f>
        <v>123000</v>
      </c>
      <c r="N108" s="14"/>
    </row>
    <row r="109" spans="1:14" ht="12" customHeight="1">
      <c r="A109" s="37" t="s">
        <v>889</v>
      </c>
      <c r="B109" s="15"/>
      <c r="C109" s="20"/>
      <c r="D109" s="44"/>
      <c r="E109" s="38">
        <v>9000</v>
      </c>
      <c r="F109" s="300"/>
      <c r="G109" s="38">
        <v>9000</v>
      </c>
      <c r="H109" s="300"/>
      <c r="I109" s="38">
        <v>9500</v>
      </c>
      <c r="J109" s="300"/>
      <c r="K109" s="38">
        <v>9500</v>
      </c>
      <c r="L109" s="300"/>
      <c r="M109" s="38">
        <v>10000</v>
      </c>
      <c r="N109" s="14"/>
    </row>
    <row r="110" spans="1:14" ht="12" customHeight="1">
      <c r="A110" s="37" t="s">
        <v>1850</v>
      </c>
      <c r="B110" s="15"/>
      <c r="C110" s="20" t="s">
        <v>1561</v>
      </c>
      <c r="D110" s="44"/>
      <c r="E110" s="38">
        <v>1400</v>
      </c>
      <c r="F110" s="13"/>
      <c r="G110" s="38">
        <v>1400</v>
      </c>
      <c r="H110" s="13"/>
      <c r="I110" s="38">
        <v>1400</v>
      </c>
      <c r="J110" s="13"/>
      <c r="K110" s="38">
        <v>1500</v>
      </c>
      <c r="L110" s="13"/>
      <c r="M110" s="38">
        <v>1500</v>
      </c>
      <c r="N110" s="13"/>
    </row>
    <row r="111" spans="1:14" ht="12" customHeight="1">
      <c r="A111" s="37" t="s">
        <v>890</v>
      </c>
      <c r="B111" s="15"/>
      <c r="C111" s="20"/>
      <c r="D111" s="44"/>
      <c r="E111" s="38">
        <v>85</v>
      </c>
      <c r="F111" s="13"/>
      <c r="G111" s="38">
        <v>100</v>
      </c>
      <c r="H111" s="13"/>
      <c r="I111" s="38">
        <v>110</v>
      </c>
      <c r="J111" s="13"/>
      <c r="K111" s="38">
        <v>110</v>
      </c>
      <c r="L111" s="14"/>
      <c r="M111" s="38">
        <v>110</v>
      </c>
      <c r="N111" s="14"/>
    </row>
    <row r="112" spans="1:14" ht="12" customHeight="1">
      <c r="A112" s="37" t="s">
        <v>891</v>
      </c>
      <c r="B112" s="15"/>
      <c r="C112" s="20"/>
      <c r="D112" s="44"/>
      <c r="E112" s="38">
        <v>550000</v>
      </c>
      <c r="F112" s="13"/>
      <c r="G112" s="38">
        <v>525000</v>
      </c>
      <c r="H112" s="13"/>
      <c r="I112" s="38">
        <v>600000</v>
      </c>
      <c r="J112" s="14"/>
      <c r="K112" s="38">
        <v>635000</v>
      </c>
      <c r="L112" s="13"/>
      <c r="M112" s="38">
        <v>640000</v>
      </c>
      <c r="N112" s="13"/>
    </row>
    <row r="113" spans="1:14" ht="12" customHeight="1">
      <c r="A113" s="37" t="s">
        <v>892</v>
      </c>
      <c r="B113" s="15"/>
      <c r="C113" s="20"/>
      <c r="D113" s="44"/>
      <c r="E113" s="38"/>
      <c r="F113" s="13"/>
      <c r="G113" s="38"/>
      <c r="H113" s="13"/>
      <c r="I113" s="38"/>
      <c r="J113" s="13"/>
      <c r="K113" s="38"/>
      <c r="L113" s="13"/>
      <c r="M113" s="38"/>
      <c r="N113" s="13"/>
    </row>
    <row r="114" spans="1:14" ht="11.25" customHeight="1">
      <c r="A114" s="15" t="s">
        <v>729</v>
      </c>
      <c r="B114" s="15"/>
      <c r="C114" s="20" t="s">
        <v>1561</v>
      </c>
      <c r="D114" s="44"/>
      <c r="E114" s="52">
        <v>1276900</v>
      </c>
      <c r="F114" s="14" t="s">
        <v>1688</v>
      </c>
      <c r="G114" s="52">
        <v>1350000</v>
      </c>
      <c r="H114" s="14" t="s">
        <v>1688</v>
      </c>
      <c r="I114" s="52">
        <v>1250000</v>
      </c>
      <c r="J114" s="14"/>
      <c r="K114" s="52">
        <v>1200000</v>
      </c>
      <c r="L114" s="14"/>
      <c r="M114" s="52">
        <v>1300000</v>
      </c>
      <c r="N114" s="14"/>
    </row>
    <row r="115" spans="1:14" ht="11.25" customHeight="1">
      <c r="A115" s="15" t="s">
        <v>700</v>
      </c>
      <c r="B115" s="15"/>
      <c r="C115" s="20" t="s">
        <v>1535</v>
      </c>
      <c r="D115" s="44"/>
      <c r="E115" s="52">
        <v>265</v>
      </c>
      <c r="F115" s="14"/>
      <c r="G115" s="52">
        <v>265</v>
      </c>
      <c r="H115" s="14"/>
      <c r="I115" s="52">
        <v>265</v>
      </c>
      <c r="J115" s="14"/>
      <c r="K115" s="52">
        <v>265</v>
      </c>
      <c r="L115" s="14"/>
      <c r="M115" s="52">
        <v>265</v>
      </c>
      <c r="N115" s="14"/>
    </row>
    <row r="116" spans="1:14" ht="11.25" customHeight="1">
      <c r="A116" s="9" t="s">
        <v>1505</v>
      </c>
      <c r="B116" s="15"/>
      <c r="C116" s="20"/>
      <c r="D116" s="44"/>
      <c r="E116" s="52">
        <v>39</v>
      </c>
      <c r="F116" s="14"/>
      <c r="G116" s="52">
        <v>39</v>
      </c>
      <c r="H116" s="14"/>
      <c r="I116" s="52">
        <v>39</v>
      </c>
      <c r="J116" s="14"/>
      <c r="K116" s="52">
        <v>40</v>
      </c>
      <c r="L116" s="14"/>
      <c r="M116" s="52">
        <v>40</v>
      </c>
      <c r="N116" s="14"/>
    </row>
    <row r="117" spans="1:14" ht="12" customHeight="1">
      <c r="A117" s="37" t="s">
        <v>893</v>
      </c>
      <c r="B117" s="15"/>
      <c r="C117" s="20"/>
      <c r="D117" s="44"/>
      <c r="E117" s="52">
        <v>34</v>
      </c>
      <c r="F117" s="14"/>
      <c r="G117" s="52">
        <v>34</v>
      </c>
      <c r="H117" s="14"/>
      <c r="I117" s="52">
        <v>34</v>
      </c>
      <c r="J117" s="14"/>
      <c r="K117" s="52">
        <v>34</v>
      </c>
      <c r="L117" s="14"/>
      <c r="M117" s="52">
        <v>35</v>
      </c>
      <c r="N117" s="14"/>
    </row>
    <row r="118" spans="1:14" ht="12" customHeight="1">
      <c r="A118" s="37" t="s">
        <v>894</v>
      </c>
      <c r="B118" s="15"/>
      <c r="C118" s="20"/>
      <c r="D118" s="44"/>
      <c r="E118" s="38"/>
      <c r="F118" s="13"/>
      <c r="G118" s="38"/>
      <c r="H118" s="13"/>
      <c r="I118" s="38"/>
      <c r="J118" s="13"/>
      <c r="K118" s="38"/>
      <c r="L118" s="13"/>
      <c r="M118" s="38"/>
      <c r="N118" s="13"/>
    </row>
    <row r="119" spans="1:14" ht="11.25" customHeight="1">
      <c r="A119" s="15" t="s">
        <v>730</v>
      </c>
      <c r="B119" s="15"/>
      <c r="C119" s="20"/>
      <c r="D119" s="44"/>
      <c r="E119" s="172">
        <v>2500</v>
      </c>
      <c r="F119" s="174"/>
      <c r="G119" s="172">
        <v>3000</v>
      </c>
      <c r="H119" s="174"/>
      <c r="I119" s="172">
        <v>3000</v>
      </c>
      <c r="J119" s="174"/>
      <c r="K119" s="172">
        <v>2500</v>
      </c>
      <c r="L119" s="174"/>
      <c r="M119" s="172">
        <v>1500</v>
      </c>
      <c r="N119" s="174"/>
    </row>
    <row r="120" spans="1:14" ht="11.25" customHeight="1">
      <c r="A120" s="15" t="s">
        <v>731</v>
      </c>
      <c r="B120" s="15"/>
      <c r="C120" s="20"/>
      <c r="D120" s="44"/>
      <c r="E120" s="38"/>
      <c r="F120" s="13"/>
      <c r="G120" s="38"/>
      <c r="H120" s="13"/>
      <c r="I120" s="38"/>
      <c r="J120" s="13"/>
      <c r="K120" s="38"/>
      <c r="L120" s="13"/>
      <c r="M120" s="38"/>
      <c r="N120" s="13"/>
    </row>
    <row r="121" spans="1:14" ht="11.25" customHeight="1">
      <c r="A121" s="124" t="s">
        <v>697</v>
      </c>
      <c r="B121" s="15"/>
      <c r="C121" s="20"/>
      <c r="D121" s="44"/>
      <c r="E121" s="38">
        <v>4570</v>
      </c>
      <c r="F121" s="14"/>
      <c r="G121" s="38">
        <v>5000</v>
      </c>
      <c r="H121" s="14"/>
      <c r="I121" s="38">
        <v>4980</v>
      </c>
      <c r="J121" s="13"/>
      <c r="K121" s="38">
        <v>3800</v>
      </c>
      <c r="L121" s="13"/>
      <c r="M121" s="305">
        <v>2000</v>
      </c>
      <c r="N121" s="13"/>
    </row>
    <row r="122" spans="1:14" ht="11.25" customHeight="1">
      <c r="A122" s="124" t="s">
        <v>698</v>
      </c>
      <c r="B122" s="15"/>
      <c r="C122" s="20"/>
      <c r="D122" s="44"/>
      <c r="E122" s="39">
        <v>500</v>
      </c>
      <c r="F122" s="18"/>
      <c r="G122" s="39">
        <v>500</v>
      </c>
      <c r="H122" s="19"/>
      <c r="I122" s="39">
        <v>500</v>
      </c>
      <c r="J122" s="18"/>
      <c r="K122" s="39">
        <v>400</v>
      </c>
      <c r="L122" s="18"/>
      <c r="M122" s="306">
        <v>300</v>
      </c>
      <c r="N122" s="18"/>
    </row>
    <row r="123" spans="1:14" ht="11.25" customHeight="1">
      <c r="A123" s="122" t="s">
        <v>1922</v>
      </c>
      <c r="B123" s="15"/>
      <c r="C123" s="20"/>
      <c r="D123" s="44"/>
      <c r="E123" s="38">
        <f>SUM(E121:E122)</f>
        <v>5070</v>
      </c>
      <c r="F123" s="14"/>
      <c r="G123" s="38">
        <f>SUM(G121:G122)</f>
        <v>5500</v>
      </c>
      <c r="H123" s="14"/>
      <c r="I123" s="38">
        <f>SUM(I121:I122)</f>
        <v>5480</v>
      </c>
      <c r="J123" s="13"/>
      <c r="K123" s="38">
        <f>SUM(K121:K122)</f>
        <v>4200</v>
      </c>
      <c r="L123" s="13"/>
      <c r="M123" s="38">
        <f>SUM(M121:M122)</f>
        <v>2300</v>
      </c>
      <c r="N123" s="13"/>
    </row>
    <row r="124" spans="1:14" ht="12" customHeight="1">
      <c r="A124" s="37" t="s">
        <v>895</v>
      </c>
      <c r="B124" s="15"/>
      <c r="C124" s="20"/>
      <c r="D124" s="44"/>
      <c r="E124" s="38">
        <v>26000</v>
      </c>
      <c r="F124" s="14"/>
      <c r="G124" s="38">
        <v>29000</v>
      </c>
      <c r="H124" s="14"/>
      <c r="I124" s="38">
        <v>32000</v>
      </c>
      <c r="J124" s="13"/>
      <c r="K124" s="38">
        <v>34200</v>
      </c>
      <c r="L124" s="13"/>
      <c r="M124" s="38">
        <v>36000</v>
      </c>
      <c r="N124" s="13"/>
    </row>
    <row r="125" spans="1:14" ht="12" customHeight="1">
      <c r="A125" s="37" t="s">
        <v>896</v>
      </c>
      <c r="B125" s="15"/>
      <c r="C125" s="20"/>
      <c r="D125" s="44"/>
      <c r="E125" s="175">
        <v>2800</v>
      </c>
      <c r="F125" s="183" t="s">
        <v>1539</v>
      </c>
      <c r="G125" s="175">
        <v>2800</v>
      </c>
      <c r="H125" s="183" t="s">
        <v>1539</v>
      </c>
      <c r="I125" s="175">
        <v>2800</v>
      </c>
      <c r="J125" s="183" t="s">
        <v>1539</v>
      </c>
      <c r="K125" s="175">
        <v>3300</v>
      </c>
      <c r="L125" s="183" t="s">
        <v>1539</v>
      </c>
      <c r="M125" s="175">
        <v>3000</v>
      </c>
      <c r="N125" s="13"/>
    </row>
    <row r="126" spans="1:14" ht="12" customHeight="1">
      <c r="A126" s="37" t="s">
        <v>897</v>
      </c>
      <c r="B126" s="15"/>
      <c r="C126" s="20"/>
      <c r="D126" s="44"/>
      <c r="E126" s="116">
        <v>10900</v>
      </c>
      <c r="F126" s="14"/>
      <c r="G126" s="116">
        <v>15100</v>
      </c>
      <c r="H126" s="13"/>
      <c r="I126" s="116">
        <v>15100</v>
      </c>
      <c r="J126" s="13"/>
      <c r="K126" s="116">
        <v>14500</v>
      </c>
      <c r="L126" s="13"/>
      <c r="M126" s="116">
        <v>14500</v>
      </c>
      <c r="N126" s="13"/>
    </row>
    <row r="127" spans="1:14" ht="12" customHeight="1">
      <c r="A127" s="37" t="s">
        <v>898</v>
      </c>
      <c r="B127" s="15"/>
      <c r="C127" s="20"/>
      <c r="D127" s="44"/>
      <c r="E127" s="38"/>
      <c r="F127" s="13"/>
      <c r="G127" s="38"/>
      <c r="H127" s="13"/>
      <c r="I127" s="38"/>
      <c r="J127" s="13"/>
      <c r="K127" s="38"/>
      <c r="L127" s="13"/>
      <c r="M127" s="38"/>
      <c r="N127" s="13"/>
    </row>
    <row r="128" spans="1:14" ht="11.25" customHeight="1">
      <c r="A128" s="15" t="s">
        <v>732</v>
      </c>
      <c r="B128" s="15"/>
      <c r="C128" s="20"/>
      <c r="D128" s="44"/>
      <c r="E128" s="70">
        <v>161700</v>
      </c>
      <c r="F128" s="14" t="s">
        <v>1688</v>
      </c>
      <c r="G128" s="116">
        <v>180000</v>
      </c>
      <c r="H128" s="183" t="s">
        <v>1539</v>
      </c>
      <c r="I128" s="116">
        <v>190000</v>
      </c>
      <c r="J128" s="183" t="s">
        <v>1539</v>
      </c>
      <c r="K128" s="116">
        <v>185000</v>
      </c>
      <c r="L128" s="45"/>
      <c r="M128" s="116">
        <v>204000</v>
      </c>
      <c r="N128" s="14"/>
    </row>
    <row r="129" spans="1:14" ht="11.25" customHeight="1">
      <c r="A129" s="15" t="s">
        <v>733</v>
      </c>
      <c r="B129" s="15"/>
      <c r="C129" s="20"/>
      <c r="D129" s="44"/>
      <c r="E129" s="116">
        <v>240000</v>
      </c>
      <c r="F129" s="13"/>
      <c r="G129" s="116">
        <v>220000</v>
      </c>
      <c r="H129" s="13"/>
      <c r="I129" s="116">
        <v>240000</v>
      </c>
      <c r="J129" s="13"/>
      <c r="K129" s="116">
        <v>260000</v>
      </c>
      <c r="L129" s="13"/>
      <c r="M129" s="116">
        <v>260000</v>
      </c>
      <c r="N129" s="13"/>
    </row>
    <row r="130" spans="1:14" ht="11.25" customHeight="1">
      <c r="A130" s="27" t="s">
        <v>734</v>
      </c>
      <c r="B130" s="28"/>
      <c r="C130" s="29"/>
      <c r="D130" s="44"/>
      <c r="E130" s="38"/>
      <c r="F130" s="14"/>
      <c r="G130" s="38"/>
      <c r="H130" s="14"/>
      <c r="I130" s="38"/>
      <c r="J130" s="14"/>
      <c r="K130" s="38"/>
      <c r="L130" s="14"/>
      <c r="M130" s="38"/>
      <c r="N130" s="14"/>
    </row>
    <row r="131" spans="1:14" ht="12" customHeight="1">
      <c r="A131" s="307" t="s">
        <v>899</v>
      </c>
      <c r="B131" s="30"/>
      <c r="C131" s="31"/>
      <c r="D131" s="31"/>
      <c r="E131" s="39">
        <v>5500</v>
      </c>
      <c r="F131" s="19"/>
      <c r="G131" s="39">
        <v>6700</v>
      </c>
      <c r="H131" s="19"/>
      <c r="I131" s="39">
        <v>7500</v>
      </c>
      <c r="J131" s="19"/>
      <c r="K131" s="39">
        <v>7136</v>
      </c>
      <c r="L131" s="19" t="s">
        <v>1688</v>
      </c>
      <c r="M131" s="39">
        <v>7000</v>
      </c>
      <c r="N131" s="19" t="s">
        <v>1688</v>
      </c>
    </row>
    <row r="132" spans="1:14" ht="12" customHeight="1">
      <c r="A132" s="352" t="s">
        <v>1745</v>
      </c>
      <c r="B132" s="352"/>
      <c r="C132" s="352"/>
      <c r="D132" s="352"/>
      <c r="E132" s="352"/>
      <c r="F132" s="352"/>
      <c r="G132" s="352"/>
      <c r="H132" s="352"/>
      <c r="I132" s="352"/>
      <c r="J132" s="352"/>
      <c r="K132" s="352"/>
      <c r="L132" s="352"/>
      <c r="M132" s="352"/>
      <c r="N132" s="352"/>
    </row>
    <row r="133" spans="1:14" ht="12" customHeight="1">
      <c r="A133" s="331" t="s">
        <v>1484</v>
      </c>
      <c r="B133" s="331"/>
      <c r="C133" s="331"/>
      <c r="D133" s="331"/>
      <c r="E133" s="331"/>
      <c r="F133" s="331"/>
      <c r="G133" s="331"/>
      <c r="H133" s="331"/>
      <c r="I133" s="331"/>
      <c r="J133" s="331"/>
      <c r="K133" s="331"/>
      <c r="L133" s="331"/>
      <c r="M133" s="331"/>
      <c r="N133" s="331"/>
    </row>
    <row r="134" spans="1:14" ht="12" customHeight="1">
      <c r="A134" s="347" t="s">
        <v>869</v>
      </c>
      <c r="B134" s="347"/>
      <c r="C134" s="347"/>
      <c r="D134" s="347"/>
      <c r="E134" s="347"/>
      <c r="F134" s="347"/>
      <c r="G134" s="347"/>
      <c r="H134" s="347"/>
      <c r="I134" s="347"/>
      <c r="J134" s="347"/>
      <c r="K134" s="347"/>
      <c r="L134" s="347"/>
      <c r="M134" s="347"/>
      <c r="N134" s="347"/>
    </row>
    <row r="135" spans="1:14" ht="11.25" customHeight="1">
      <c r="A135" s="331"/>
      <c r="B135" s="331"/>
      <c r="C135" s="331"/>
      <c r="D135" s="331"/>
      <c r="E135" s="331"/>
      <c r="F135" s="331"/>
      <c r="G135" s="331"/>
      <c r="H135" s="331"/>
      <c r="I135" s="331"/>
      <c r="J135" s="331"/>
      <c r="K135" s="331"/>
      <c r="L135" s="331"/>
      <c r="M135" s="331"/>
      <c r="N135" s="331"/>
    </row>
    <row r="136" spans="1:14" ht="11.25" customHeight="1">
      <c r="A136" s="331" t="s">
        <v>1521</v>
      </c>
      <c r="B136" s="331"/>
      <c r="C136" s="331"/>
      <c r="D136" s="331"/>
      <c r="E136" s="331"/>
      <c r="F136" s="331"/>
      <c r="G136" s="331"/>
      <c r="H136" s="331"/>
      <c r="I136" s="331"/>
      <c r="J136" s="331"/>
      <c r="K136" s="331"/>
      <c r="L136" s="331"/>
      <c r="M136" s="331"/>
      <c r="N136" s="331"/>
    </row>
    <row r="137" spans="1:14" ht="11.25" customHeight="1">
      <c r="A137" s="332"/>
      <c r="B137" s="332"/>
      <c r="C137" s="332"/>
      <c r="D137" s="332"/>
      <c r="E137" s="332"/>
      <c r="F137" s="332"/>
      <c r="G137" s="332"/>
      <c r="H137" s="332"/>
      <c r="I137" s="332"/>
      <c r="J137" s="332"/>
      <c r="K137" s="332"/>
      <c r="L137" s="332"/>
      <c r="M137" s="332"/>
      <c r="N137" s="332"/>
    </row>
    <row r="138" spans="1:14" ht="11.25" customHeight="1">
      <c r="A138" s="336" t="s">
        <v>1579</v>
      </c>
      <c r="B138" s="336"/>
      <c r="C138" s="336"/>
      <c r="D138" s="10"/>
      <c r="E138" s="7" t="s">
        <v>1522</v>
      </c>
      <c r="F138" s="8"/>
      <c r="G138" s="7" t="s">
        <v>1523</v>
      </c>
      <c r="H138" s="8"/>
      <c r="I138" s="7" t="s">
        <v>1524</v>
      </c>
      <c r="J138" s="8"/>
      <c r="K138" s="7" t="s">
        <v>1525</v>
      </c>
      <c r="L138" s="8"/>
      <c r="M138" s="7" t="s">
        <v>1526</v>
      </c>
      <c r="N138" s="8"/>
    </row>
    <row r="139" spans="1:14" ht="11.25" customHeight="1">
      <c r="A139" s="336" t="s">
        <v>1662</v>
      </c>
      <c r="B139" s="336"/>
      <c r="C139" s="336"/>
      <c r="D139" s="281"/>
      <c r="E139" s="38"/>
      <c r="F139" s="13"/>
      <c r="G139" s="38"/>
      <c r="H139" s="13"/>
      <c r="I139" s="38"/>
      <c r="J139" s="13"/>
      <c r="K139" s="38"/>
      <c r="L139" s="13"/>
      <c r="M139" s="38"/>
      <c r="N139" s="13"/>
    </row>
    <row r="140" spans="1:14" ht="11.25" customHeight="1">
      <c r="A140" s="9" t="s">
        <v>735</v>
      </c>
      <c r="B140" s="30"/>
      <c r="C140" s="31"/>
      <c r="D140" s="44"/>
      <c r="E140" s="38">
        <v>923000</v>
      </c>
      <c r="F140" s="14"/>
      <c r="G140" s="38">
        <v>925000</v>
      </c>
      <c r="H140" s="14" t="s">
        <v>1533</v>
      </c>
      <c r="I140" s="38">
        <v>925000</v>
      </c>
      <c r="J140" s="14" t="s">
        <v>1533</v>
      </c>
      <c r="K140" s="178">
        <v>1025000</v>
      </c>
      <c r="L140" s="213" t="s">
        <v>1539</v>
      </c>
      <c r="M140" s="178">
        <v>1017000</v>
      </c>
      <c r="N140" s="161"/>
    </row>
    <row r="141" spans="1:14" ht="11.25" customHeight="1">
      <c r="A141" s="9" t="s">
        <v>1663</v>
      </c>
      <c r="B141" s="30"/>
      <c r="C141" s="31"/>
      <c r="D141" s="44"/>
      <c r="E141" s="38">
        <v>63400</v>
      </c>
      <c r="F141" s="14"/>
      <c r="G141" s="38">
        <v>63400</v>
      </c>
      <c r="H141" s="14"/>
      <c r="I141" s="38">
        <v>63000</v>
      </c>
      <c r="J141" s="13"/>
      <c r="K141" s="38">
        <v>63000</v>
      </c>
      <c r="L141" s="14" t="s">
        <v>1533</v>
      </c>
      <c r="M141" s="38">
        <v>63000</v>
      </c>
      <c r="N141" s="14" t="s">
        <v>1533</v>
      </c>
    </row>
    <row r="142" spans="1:14" ht="12" customHeight="1">
      <c r="A142" s="37" t="s">
        <v>806</v>
      </c>
      <c r="B142" s="15"/>
      <c r="C142" s="20" t="s">
        <v>1537</v>
      </c>
      <c r="D142" s="44"/>
      <c r="E142" s="38">
        <v>500</v>
      </c>
      <c r="F142" s="14"/>
      <c r="G142" s="38">
        <v>400</v>
      </c>
      <c r="H142" s="14"/>
      <c r="I142" s="38">
        <v>400</v>
      </c>
      <c r="J142" s="14"/>
      <c r="K142" s="38">
        <v>400</v>
      </c>
      <c r="L142" s="14"/>
      <c r="M142" s="38">
        <v>400</v>
      </c>
      <c r="N142" s="14"/>
    </row>
    <row r="143" spans="1:14" ht="11.25" customHeight="1">
      <c r="A143" s="32" t="s">
        <v>736</v>
      </c>
      <c r="B143" s="30"/>
      <c r="C143" s="31"/>
      <c r="D143" s="44"/>
      <c r="E143" s="38">
        <v>45700000</v>
      </c>
      <c r="F143" s="14"/>
      <c r="G143" s="38">
        <v>48500000</v>
      </c>
      <c r="H143" s="14"/>
      <c r="I143" s="38">
        <v>54700000</v>
      </c>
      <c r="J143" s="14"/>
      <c r="K143" s="38">
        <v>59900000</v>
      </c>
      <c r="L143" s="14"/>
      <c r="M143" s="38">
        <v>53600000</v>
      </c>
      <c r="N143" s="14"/>
    </row>
    <row r="144" spans="1:14" ht="12" customHeight="1">
      <c r="A144" s="230" t="s">
        <v>900</v>
      </c>
      <c r="B144" s="5"/>
      <c r="C144" s="5"/>
      <c r="D144" s="281"/>
      <c r="E144" s="38"/>
      <c r="F144" s="13"/>
      <c r="G144" s="38"/>
      <c r="H144" s="13"/>
      <c r="I144" s="38"/>
      <c r="J144" s="13"/>
      <c r="K144" s="38"/>
      <c r="L144" s="13"/>
      <c r="M144" s="38"/>
      <c r="N144" s="13"/>
    </row>
    <row r="145" spans="1:14" ht="11.25" customHeight="1">
      <c r="A145" s="30" t="s">
        <v>1665</v>
      </c>
      <c r="B145" s="5"/>
      <c r="C145" s="5"/>
      <c r="D145" s="281"/>
      <c r="E145" s="38">
        <v>870000</v>
      </c>
      <c r="F145" s="14"/>
      <c r="G145" s="38">
        <v>850000</v>
      </c>
      <c r="H145" s="14"/>
      <c r="I145" s="38">
        <v>830000</v>
      </c>
      <c r="J145" s="14"/>
      <c r="K145" s="38">
        <v>800000</v>
      </c>
      <c r="L145" s="13"/>
      <c r="M145" s="38">
        <v>800000</v>
      </c>
      <c r="N145" s="13"/>
    </row>
    <row r="146" spans="1:14" ht="11.25" customHeight="1">
      <c r="A146" s="30" t="s">
        <v>737</v>
      </c>
      <c r="B146" s="30"/>
      <c r="C146" s="31"/>
      <c r="D146" s="44"/>
      <c r="E146" s="308">
        <v>1200000</v>
      </c>
      <c r="F146" s="309"/>
      <c r="G146" s="308">
        <v>1150000</v>
      </c>
      <c r="H146" s="309"/>
      <c r="I146" s="308">
        <v>1000000</v>
      </c>
      <c r="J146" s="309"/>
      <c r="K146" s="308">
        <v>1000000</v>
      </c>
      <c r="L146" s="173"/>
      <c r="M146" s="308">
        <v>1000000</v>
      </c>
      <c r="N146" s="173"/>
    </row>
    <row r="147" spans="1:14" ht="12" customHeight="1">
      <c r="A147" s="37" t="s">
        <v>901</v>
      </c>
      <c r="B147" s="30"/>
      <c r="C147" s="31"/>
      <c r="D147" s="44"/>
      <c r="E147" s="38"/>
      <c r="F147" s="13"/>
      <c r="G147" s="38"/>
      <c r="H147" s="13"/>
      <c r="I147" s="38"/>
      <c r="J147" s="13"/>
      <c r="K147" s="38"/>
      <c r="L147" s="13"/>
      <c r="M147" s="38"/>
      <c r="N147" s="13"/>
    </row>
    <row r="148" spans="1:14" ht="11.25" customHeight="1">
      <c r="A148" s="30" t="s">
        <v>738</v>
      </c>
      <c r="B148" s="15"/>
      <c r="C148" s="20" t="s">
        <v>739</v>
      </c>
      <c r="D148" s="44"/>
      <c r="E148" s="38">
        <v>23700000</v>
      </c>
      <c r="F148" s="14"/>
      <c r="G148" s="38">
        <v>23000000</v>
      </c>
      <c r="H148" s="13"/>
      <c r="I148" s="38">
        <v>23400000</v>
      </c>
      <c r="J148" s="14"/>
      <c r="K148" s="38">
        <v>23300000</v>
      </c>
      <c r="L148" s="14"/>
      <c r="M148" s="38">
        <v>21925000</v>
      </c>
      <c r="N148" s="14" t="s">
        <v>1688</v>
      </c>
    </row>
    <row r="149" spans="1:14" ht="11.25" customHeight="1">
      <c r="A149" s="30" t="s">
        <v>740</v>
      </c>
      <c r="B149" s="15"/>
      <c r="C149" s="20" t="s">
        <v>1535</v>
      </c>
      <c r="D149" s="44"/>
      <c r="E149" s="38">
        <v>15200000</v>
      </c>
      <c r="F149" s="14"/>
      <c r="G149" s="38">
        <v>15000000</v>
      </c>
      <c r="H149" s="13"/>
      <c r="I149" s="38">
        <v>15000000</v>
      </c>
      <c r="J149" s="14"/>
      <c r="K149" s="38">
        <v>15000000</v>
      </c>
      <c r="L149" s="14"/>
      <c r="M149" s="38">
        <v>15000000</v>
      </c>
      <c r="N149" s="14"/>
    </row>
    <row r="150" spans="1:14" ht="11.25" customHeight="1">
      <c r="A150" s="30" t="s">
        <v>741</v>
      </c>
      <c r="B150" s="15"/>
      <c r="C150" s="20" t="s">
        <v>1535</v>
      </c>
      <c r="D150" s="44"/>
      <c r="E150" s="39">
        <v>80000000</v>
      </c>
      <c r="F150" s="18"/>
      <c r="G150" s="39">
        <v>80000000</v>
      </c>
      <c r="H150" s="18"/>
      <c r="I150" s="39">
        <v>80000000</v>
      </c>
      <c r="J150" s="18"/>
      <c r="K150" s="39">
        <v>80000000</v>
      </c>
      <c r="L150" s="18"/>
      <c r="M150" s="39">
        <v>80000000</v>
      </c>
      <c r="N150" s="18"/>
    </row>
    <row r="151" spans="1:14" ht="11.25" customHeight="1">
      <c r="A151" s="266" t="s">
        <v>1922</v>
      </c>
      <c r="B151" s="15"/>
      <c r="C151" s="20" t="s">
        <v>1535</v>
      </c>
      <c r="D151" s="44"/>
      <c r="E151" s="38">
        <f>ROUND(SUM(E148:E150),-6)</f>
        <v>119000000</v>
      </c>
      <c r="F151" s="14"/>
      <c r="G151" s="38">
        <f>ROUND(SUM(G148:G150),-6)</f>
        <v>118000000</v>
      </c>
      <c r="H151" s="13"/>
      <c r="I151" s="38">
        <f>ROUND(SUM(I148:I150),-6)</f>
        <v>118000000</v>
      </c>
      <c r="J151" s="13"/>
      <c r="K151" s="38">
        <f>ROUND(SUM(K148:K150),-6)</f>
        <v>118000000</v>
      </c>
      <c r="L151" s="13"/>
      <c r="M151" s="38">
        <f>ROUND(SUM(M148:M150),-6)</f>
        <v>117000000</v>
      </c>
      <c r="N151" s="13"/>
    </row>
    <row r="152" spans="1:14" ht="12" customHeight="1">
      <c r="A152" s="37" t="s">
        <v>844</v>
      </c>
      <c r="B152" s="30"/>
      <c r="C152" s="31"/>
      <c r="D152" s="44"/>
      <c r="E152" s="38">
        <v>156391</v>
      </c>
      <c r="F152" s="14" t="s">
        <v>1688</v>
      </c>
      <c r="G152" s="38">
        <v>160000</v>
      </c>
      <c r="H152" s="14"/>
      <c r="I152" s="38">
        <v>160000</v>
      </c>
      <c r="J152" s="14"/>
      <c r="K152" s="38">
        <v>160000</v>
      </c>
      <c r="L152" s="14"/>
      <c r="M152" s="38">
        <v>160000</v>
      </c>
      <c r="N152" s="14"/>
    </row>
    <row r="153" spans="1:14" ht="12" customHeight="1">
      <c r="A153" s="37" t="s">
        <v>902</v>
      </c>
      <c r="B153" s="30"/>
      <c r="C153" s="31"/>
      <c r="D153" s="44"/>
      <c r="E153" s="38">
        <v>226400</v>
      </c>
      <c r="F153" s="14"/>
      <c r="G153" s="38">
        <v>245500</v>
      </c>
      <c r="H153" s="14"/>
      <c r="I153" s="38">
        <v>210000</v>
      </c>
      <c r="J153" s="14" t="s">
        <v>1533</v>
      </c>
      <c r="K153" s="38">
        <v>180000</v>
      </c>
      <c r="L153" s="14" t="s">
        <v>1533</v>
      </c>
      <c r="M153" s="38">
        <v>269000</v>
      </c>
      <c r="N153" s="14" t="s">
        <v>1533</v>
      </c>
    </row>
    <row r="154" spans="1:14" ht="11.25" customHeight="1">
      <c r="A154" s="9" t="s">
        <v>742</v>
      </c>
      <c r="B154" s="30"/>
      <c r="C154" s="31"/>
      <c r="D154" s="44"/>
      <c r="E154" s="38">
        <v>3</v>
      </c>
      <c r="F154" s="14"/>
      <c r="G154" s="38">
        <v>3</v>
      </c>
      <c r="H154" s="14"/>
      <c r="I154" s="38">
        <v>2</v>
      </c>
      <c r="J154" s="14"/>
      <c r="K154" s="38">
        <v>2</v>
      </c>
      <c r="L154" s="14"/>
      <c r="M154" s="38">
        <v>2</v>
      </c>
      <c r="N154" s="14" t="s">
        <v>1533</v>
      </c>
    </row>
    <row r="155" spans="1:14" ht="11.25" customHeight="1">
      <c r="A155" s="9" t="s">
        <v>576</v>
      </c>
      <c r="B155" s="30"/>
      <c r="C155" s="31"/>
      <c r="D155" s="44"/>
      <c r="E155" s="38">
        <v>5500</v>
      </c>
      <c r="F155" s="14"/>
      <c r="G155" s="38">
        <v>5300</v>
      </c>
      <c r="H155" s="14"/>
      <c r="I155" s="38">
        <v>5100</v>
      </c>
      <c r="J155" s="14"/>
      <c r="K155" s="38">
        <v>5100</v>
      </c>
      <c r="L155" s="14"/>
      <c r="M155" s="38">
        <v>5100</v>
      </c>
      <c r="N155" s="14" t="s">
        <v>1533</v>
      </c>
    </row>
    <row r="156" spans="1:14" ht="12" customHeight="1">
      <c r="A156" s="37" t="s">
        <v>846</v>
      </c>
      <c r="B156" s="30"/>
      <c r="C156" s="31"/>
      <c r="D156" s="44"/>
      <c r="E156" s="38">
        <v>2077000</v>
      </c>
      <c r="F156" s="14" t="s">
        <v>1688</v>
      </c>
      <c r="G156" s="38">
        <v>2200000</v>
      </c>
      <c r="H156" s="14"/>
      <c r="I156" s="38">
        <v>2200000</v>
      </c>
      <c r="J156" s="14"/>
      <c r="K156" s="38">
        <v>2300000</v>
      </c>
      <c r="L156" s="14"/>
      <c r="M156" s="38">
        <v>2300000</v>
      </c>
      <c r="N156" s="14"/>
    </row>
    <row r="157" spans="1:14" ht="12" customHeight="1">
      <c r="A157" s="37" t="s">
        <v>1868</v>
      </c>
      <c r="B157" s="30"/>
      <c r="C157" s="31"/>
      <c r="D157" s="44"/>
      <c r="E157" s="38">
        <v>105000</v>
      </c>
      <c r="F157" s="14" t="s">
        <v>1688</v>
      </c>
      <c r="G157" s="38">
        <v>300000</v>
      </c>
      <c r="H157" s="14" t="s">
        <v>1539</v>
      </c>
      <c r="I157" s="38">
        <v>300000</v>
      </c>
      <c r="J157" s="14" t="s">
        <v>1539</v>
      </c>
      <c r="K157" s="38">
        <v>300000</v>
      </c>
      <c r="L157" s="14" t="s">
        <v>1539</v>
      </c>
      <c r="M157" s="38">
        <v>300000</v>
      </c>
      <c r="N157" s="14"/>
    </row>
    <row r="158" spans="1:14" ht="12" customHeight="1">
      <c r="A158" s="37" t="s">
        <v>903</v>
      </c>
      <c r="B158" s="30"/>
      <c r="C158" s="31"/>
      <c r="D158" s="44"/>
      <c r="E158" s="38">
        <v>8200000</v>
      </c>
      <c r="F158" s="14" t="s">
        <v>1688</v>
      </c>
      <c r="G158" s="38">
        <v>8200000</v>
      </c>
      <c r="H158" s="14"/>
      <c r="I158" s="38">
        <v>8200000</v>
      </c>
      <c r="J158" s="14"/>
      <c r="K158" s="38">
        <v>8200000</v>
      </c>
      <c r="L158" s="14"/>
      <c r="M158" s="38">
        <v>8200000</v>
      </c>
      <c r="N158" s="14"/>
    </row>
    <row r="159" spans="1:14" ht="12" customHeight="1">
      <c r="A159" s="37" t="s">
        <v>904</v>
      </c>
      <c r="B159" s="30"/>
      <c r="C159" s="31"/>
      <c r="D159" s="44"/>
      <c r="E159" s="38">
        <v>100000</v>
      </c>
      <c r="F159" s="13"/>
      <c r="G159" s="38">
        <v>100000</v>
      </c>
      <c r="H159" s="13"/>
      <c r="I159" s="38">
        <v>100000</v>
      </c>
      <c r="J159" s="13"/>
      <c r="K159" s="38">
        <v>100000</v>
      </c>
      <c r="L159" s="13"/>
      <c r="M159" s="38">
        <v>100000</v>
      </c>
      <c r="N159" s="13"/>
    </row>
    <row r="160" spans="1:14" ht="11.25" customHeight="1">
      <c r="A160" s="32" t="s">
        <v>1554</v>
      </c>
      <c r="B160" s="30"/>
      <c r="C160" s="31"/>
      <c r="D160" s="44"/>
      <c r="E160" s="38">
        <v>9800000</v>
      </c>
      <c r="F160" s="14"/>
      <c r="G160" s="38">
        <v>10000000</v>
      </c>
      <c r="H160" s="14"/>
      <c r="I160" s="38">
        <v>10500000</v>
      </c>
      <c r="J160" s="14"/>
      <c r="K160" s="38">
        <v>10500000</v>
      </c>
      <c r="L160" s="14" t="s">
        <v>1533</v>
      </c>
      <c r="M160" s="38">
        <v>10425000</v>
      </c>
      <c r="N160" s="14"/>
    </row>
    <row r="161" spans="1:14" ht="11.25" customHeight="1">
      <c r="A161" s="32" t="s">
        <v>1670</v>
      </c>
      <c r="B161" s="30"/>
      <c r="C161" s="31"/>
      <c r="D161" s="44"/>
      <c r="E161" s="38">
        <v>56000</v>
      </c>
      <c r="F161" s="14"/>
      <c r="G161" s="38">
        <v>55000</v>
      </c>
      <c r="H161" s="14"/>
      <c r="I161" s="38">
        <v>52000</v>
      </c>
      <c r="J161" s="14"/>
      <c r="K161" s="38">
        <v>52000</v>
      </c>
      <c r="L161" s="14"/>
      <c r="M161" s="38">
        <v>52000</v>
      </c>
      <c r="N161" s="14" t="s">
        <v>1533</v>
      </c>
    </row>
    <row r="162" spans="1:14" ht="12" customHeight="1">
      <c r="A162" s="230" t="s">
        <v>905</v>
      </c>
      <c r="B162" s="30"/>
      <c r="C162" s="31"/>
      <c r="D162" s="44"/>
      <c r="E162" s="38"/>
      <c r="F162" s="13"/>
      <c r="G162" s="38"/>
      <c r="H162" s="13"/>
      <c r="I162" s="38"/>
      <c r="J162" s="13"/>
      <c r="K162" s="38"/>
      <c r="L162" s="13"/>
      <c r="M162" s="38"/>
      <c r="N162" s="13"/>
    </row>
    <row r="163" spans="1:14" ht="11.25" customHeight="1">
      <c r="A163" s="30" t="s">
        <v>1751</v>
      </c>
      <c r="B163" s="30"/>
      <c r="C163" s="31"/>
      <c r="D163" s="44"/>
      <c r="E163" s="172">
        <v>11345300</v>
      </c>
      <c r="F163" s="173" t="s">
        <v>1688</v>
      </c>
      <c r="G163" s="172">
        <v>11317400</v>
      </c>
      <c r="H163" s="173" t="s">
        <v>1688</v>
      </c>
      <c r="I163" s="172">
        <v>10866000</v>
      </c>
      <c r="J163" s="173" t="s">
        <v>1688</v>
      </c>
      <c r="K163" s="172">
        <v>11000000</v>
      </c>
      <c r="L163" s="174"/>
      <c r="M163" s="172">
        <v>11000000</v>
      </c>
      <c r="N163" s="174"/>
    </row>
    <row r="164" spans="1:14" ht="12" customHeight="1">
      <c r="A164" s="265" t="s">
        <v>906</v>
      </c>
      <c r="B164" s="30"/>
      <c r="C164" s="31"/>
      <c r="D164" s="44"/>
      <c r="E164" s="38"/>
      <c r="F164" s="13"/>
      <c r="G164" s="38"/>
      <c r="H164" s="13"/>
      <c r="I164" s="38"/>
      <c r="J164" s="13"/>
      <c r="K164" s="38"/>
      <c r="L164" s="13"/>
      <c r="M164" s="38"/>
      <c r="N164" s="13"/>
    </row>
    <row r="165" spans="1:14" ht="11.25" customHeight="1">
      <c r="A165" s="266" t="s">
        <v>743</v>
      </c>
      <c r="B165" s="30"/>
      <c r="C165" s="31"/>
      <c r="D165" s="44"/>
      <c r="E165" s="38">
        <v>4220000</v>
      </c>
      <c r="F165" s="14"/>
      <c r="G165" s="38">
        <v>4210000</v>
      </c>
      <c r="H165" s="14"/>
      <c r="I165" s="38">
        <v>4040000</v>
      </c>
      <c r="J165" s="14"/>
      <c r="K165" s="38">
        <v>4120000</v>
      </c>
      <c r="L165" s="14"/>
      <c r="M165" s="38">
        <v>3800000</v>
      </c>
      <c r="N165" s="14"/>
    </row>
    <row r="166" spans="1:14" ht="11.25" customHeight="1">
      <c r="A166" s="266" t="s">
        <v>744</v>
      </c>
      <c r="B166" s="30"/>
      <c r="C166" s="31"/>
      <c r="D166" s="44"/>
      <c r="E166" s="39">
        <v>123000</v>
      </c>
      <c r="F166" s="19"/>
      <c r="G166" s="39">
        <v>123000</v>
      </c>
      <c r="H166" s="19"/>
      <c r="I166" s="39">
        <v>118000</v>
      </c>
      <c r="J166" s="19"/>
      <c r="K166" s="39">
        <v>120000</v>
      </c>
      <c r="L166" s="18"/>
      <c r="M166" s="39">
        <v>120000</v>
      </c>
      <c r="N166" s="18"/>
    </row>
    <row r="167" spans="1:14" ht="11.25" customHeight="1">
      <c r="A167" s="267" t="s">
        <v>1922</v>
      </c>
      <c r="B167" s="30"/>
      <c r="C167" s="31"/>
      <c r="D167" s="44"/>
      <c r="E167" s="48">
        <f>ROUND(SUM(E165:E166),-4)</f>
        <v>4340000</v>
      </c>
      <c r="F167" s="26"/>
      <c r="G167" s="48">
        <f>ROUND(SUM(G165:G166),-4)</f>
        <v>4330000</v>
      </c>
      <c r="H167" s="26"/>
      <c r="I167" s="48">
        <f>ROUND(SUM(I165:I166),-4)</f>
        <v>4160000</v>
      </c>
      <c r="J167" s="26"/>
      <c r="K167" s="48">
        <f>ROUND(SUM(K165:K166),-4)</f>
        <v>4240000</v>
      </c>
      <c r="L167" s="25"/>
      <c r="M167" s="48">
        <f>ROUND(SUM(M165:M166),-4)</f>
        <v>3920000</v>
      </c>
      <c r="N167" s="25"/>
    </row>
    <row r="168" spans="1:14" ht="11.25" customHeight="1">
      <c r="A168" s="9" t="s">
        <v>907</v>
      </c>
      <c r="B168" s="30"/>
      <c r="C168" s="31"/>
      <c r="D168" s="44"/>
      <c r="E168" s="38">
        <v>6405000</v>
      </c>
      <c r="F168" s="14"/>
      <c r="G168" s="38">
        <v>7131000</v>
      </c>
      <c r="H168" s="14"/>
      <c r="I168" s="38">
        <v>6610000</v>
      </c>
      <c r="J168" s="14" t="s">
        <v>1533</v>
      </c>
      <c r="K168" s="38">
        <v>7275000</v>
      </c>
      <c r="L168" s="14" t="s">
        <v>1539</v>
      </c>
      <c r="M168" s="38">
        <v>6730000</v>
      </c>
      <c r="N168" s="14"/>
    </row>
    <row r="169" spans="1:14" ht="11.25" customHeight="1">
      <c r="A169" s="9" t="s">
        <v>745</v>
      </c>
      <c r="B169" s="30"/>
      <c r="C169" s="31"/>
      <c r="D169" s="44"/>
      <c r="E169" s="38">
        <v>2900000</v>
      </c>
      <c r="F169" s="14"/>
      <c r="G169" s="38">
        <v>2700000</v>
      </c>
      <c r="H169" s="14"/>
      <c r="I169" s="38">
        <v>2800000</v>
      </c>
      <c r="J169" s="14"/>
      <c r="K169" s="38">
        <v>2200000</v>
      </c>
      <c r="L169" s="14"/>
      <c r="M169" s="38">
        <v>2200000</v>
      </c>
      <c r="N169" s="14" t="s">
        <v>1533</v>
      </c>
    </row>
    <row r="170" spans="1:14" ht="12" customHeight="1">
      <c r="A170" s="37" t="s">
        <v>908</v>
      </c>
      <c r="B170" s="30"/>
      <c r="C170" s="31"/>
      <c r="D170" s="44"/>
      <c r="E170" s="172">
        <v>2600000</v>
      </c>
      <c r="F170" s="173"/>
      <c r="G170" s="172">
        <v>2600000</v>
      </c>
      <c r="H170" s="173"/>
      <c r="I170" s="172">
        <v>2800000</v>
      </c>
      <c r="J170" s="173"/>
      <c r="K170" s="172">
        <v>2900000</v>
      </c>
      <c r="L170" s="173"/>
      <c r="M170" s="172">
        <v>2800000</v>
      </c>
      <c r="N170" s="173"/>
    </row>
    <row r="171" spans="1:14" ht="12" customHeight="1">
      <c r="A171" s="37" t="s">
        <v>909</v>
      </c>
      <c r="B171" s="30"/>
      <c r="C171" s="31"/>
      <c r="D171" s="44"/>
      <c r="E171" s="38"/>
      <c r="F171" s="13"/>
      <c r="G171" s="38"/>
      <c r="H171" s="13"/>
      <c r="I171" s="38"/>
      <c r="J171" s="13"/>
      <c r="K171" s="38"/>
      <c r="L171" s="13"/>
      <c r="M171" s="38"/>
      <c r="N171" s="13"/>
    </row>
    <row r="172" spans="1:14" ht="11.25" customHeight="1">
      <c r="A172" s="15" t="s">
        <v>746</v>
      </c>
      <c r="B172" s="30"/>
      <c r="C172" s="31"/>
      <c r="D172" s="44"/>
      <c r="E172" s="175">
        <v>50000</v>
      </c>
      <c r="F172" s="183"/>
      <c r="G172" s="175">
        <v>50000</v>
      </c>
      <c r="H172" s="183"/>
      <c r="I172" s="175">
        <v>50000</v>
      </c>
      <c r="J172" s="183"/>
      <c r="K172" s="175">
        <v>50000</v>
      </c>
      <c r="L172" s="183"/>
      <c r="M172" s="175">
        <v>50000</v>
      </c>
      <c r="N172" s="183"/>
    </row>
    <row r="173" spans="1:14" ht="11.25" customHeight="1">
      <c r="A173" s="15" t="s">
        <v>747</v>
      </c>
      <c r="B173" s="30"/>
      <c r="C173" s="31"/>
      <c r="D173" s="44"/>
      <c r="E173" s="175">
        <v>286000</v>
      </c>
      <c r="F173" s="72"/>
      <c r="G173" s="175">
        <v>304000</v>
      </c>
      <c r="H173" s="72"/>
      <c r="I173" s="175">
        <v>304000</v>
      </c>
      <c r="J173" s="72"/>
      <c r="K173" s="175">
        <v>200000</v>
      </c>
      <c r="L173" s="183"/>
      <c r="M173" s="175">
        <v>200000</v>
      </c>
      <c r="N173" s="183"/>
    </row>
    <row r="174" spans="1:14" ht="11.25" customHeight="1">
      <c r="A174" s="15" t="s">
        <v>748</v>
      </c>
      <c r="B174" s="30"/>
      <c r="C174" s="31"/>
      <c r="D174" s="44"/>
      <c r="E174" s="175"/>
      <c r="F174" s="183"/>
      <c r="G174" s="175"/>
      <c r="H174" s="183"/>
      <c r="I174" s="175"/>
      <c r="J174" s="183"/>
      <c r="K174" s="175"/>
      <c r="L174" s="183"/>
      <c r="M174" s="175"/>
      <c r="N174" s="183"/>
    </row>
    <row r="175" spans="1:14" ht="11.25" customHeight="1">
      <c r="A175" s="124" t="s">
        <v>2045</v>
      </c>
      <c r="B175" s="30"/>
      <c r="C175" s="31"/>
      <c r="D175" s="44"/>
      <c r="E175" s="175">
        <v>572000</v>
      </c>
      <c r="F175" s="72"/>
      <c r="G175" s="175">
        <v>640000</v>
      </c>
      <c r="H175" s="72"/>
      <c r="I175" s="175">
        <v>695000</v>
      </c>
      <c r="J175" s="72"/>
      <c r="K175" s="175">
        <v>800000</v>
      </c>
      <c r="L175" s="183"/>
      <c r="M175" s="175">
        <v>820000</v>
      </c>
      <c r="N175" s="183"/>
    </row>
    <row r="176" spans="1:14" ht="11.25" customHeight="1">
      <c r="A176" s="124" t="s">
        <v>1755</v>
      </c>
      <c r="B176" s="30"/>
      <c r="C176" s="31"/>
      <c r="D176" s="44"/>
      <c r="E176" s="157">
        <v>5909958</v>
      </c>
      <c r="F176" s="19" t="s">
        <v>1688</v>
      </c>
      <c r="G176" s="157">
        <v>6301000</v>
      </c>
      <c r="H176" s="19" t="s">
        <v>1688</v>
      </c>
      <c r="I176" s="157">
        <v>6346000</v>
      </c>
      <c r="J176" s="19" t="s">
        <v>1688</v>
      </c>
      <c r="K176" s="157">
        <v>6000000</v>
      </c>
      <c r="L176" s="18"/>
      <c r="M176" s="157">
        <v>6100000</v>
      </c>
      <c r="N176" s="18"/>
    </row>
    <row r="177" spans="1:14" ht="11.25" customHeight="1">
      <c r="A177" s="122" t="s">
        <v>1922</v>
      </c>
      <c r="B177" s="30"/>
      <c r="C177" s="31"/>
      <c r="D177" s="44"/>
      <c r="E177" s="175">
        <f>ROUND(SUM(E172:E176),-4)</f>
        <v>6820000</v>
      </c>
      <c r="F177" s="72"/>
      <c r="G177" s="175">
        <f>ROUND(SUM(G172:G176),-4)</f>
        <v>7300000</v>
      </c>
      <c r="H177" s="72"/>
      <c r="I177" s="175">
        <f>ROUND(SUM(I172:I176),-4)</f>
        <v>7400000</v>
      </c>
      <c r="J177" s="72"/>
      <c r="K177" s="175">
        <f>ROUND(SUM(K172:K176),-4)</f>
        <v>7050000</v>
      </c>
      <c r="L177" s="183"/>
      <c r="M177" s="175">
        <f>ROUND(SUM(M172:M176),-4)</f>
        <v>7170000</v>
      </c>
      <c r="N177" s="183"/>
    </row>
    <row r="178" spans="1:14" ht="11.25" customHeight="1">
      <c r="A178" s="15" t="s">
        <v>1560</v>
      </c>
      <c r="B178" s="30"/>
      <c r="C178" s="31"/>
      <c r="D178" s="44"/>
      <c r="E178" s="12">
        <v>9200000</v>
      </c>
      <c r="F178" s="14"/>
      <c r="G178" s="12">
        <v>9500000</v>
      </c>
      <c r="H178" s="14"/>
      <c r="I178" s="12">
        <v>9500000</v>
      </c>
      <c r="J178" s="14"/>
      <c r="K178" s="12">
        <v>9689000</v>
      </c>
      <c r="L178" s="14" t="s">
        <v>303</v>
      </c>
      <c r="M178" s="12">
        <v>9106000</v>
      </c>
      <c r="N178" s="14" t="s">
        <v>1688</v>
      </c>
    </row>
    <row r="179" spans="1:14" ht="12" customHeight="1">
      <c r="A179" s="37" t="s">
        <v>910</v>
      </c>
      <c r="B179" s="30"/>
      <c r="C179" s="31"/>
      <c r="D179" s="44"/>
      <c r="E179" s="38">
        <v>150000</v>
      </c>
      <c r="F179" s="14"/>
      <c r="G179" s="38">
        <v>160000</v>
      </c>
      <c r="H179" s="14"/>
      <c r="I179" s="38">
        <v>160000</v>
      </c>
      <c r="J179" s="14"/>
      <c r="K179" s="38">
        <v>170000</v>
      </c>
      <c r="L179" s="13"/>
      <c r="M179" s="38">
        <v>160000</v>
      </c>
      <c r="N179" s="13"/>
    </row>
    <row r="180" spans="1:14" ht="12" customHeight="1">
      <c r="A180" s="37" t="s">
        <v>911</v>
      </c>
      <c r="B180" s="30"/>
      <c r="C180" s="31"/>
      <c r="D180" s="44"/>
      <c r="E180" s="38">
        <v>21000</v>
      </c>
      <c r="F180" s="14"/>
      <c r="G180" s="38">
        <v>25000</v>
      </c>
      <c r="H180" s="13"/>
      <c r="I180" s="38">
        <v>25000</v>
      </c>
      <c r="J180" s="13"/>
      <c r="K180" s="38">
        <v>25000</v>
      </c>
      <c r="L180" s="13"/>
      <c r="M180" s="38">
        <v>25000</v>
      </c>
      <c r="N180" s="13"/>
    </row>
    <row r="181" spans="1:14" ht="11.25" customHeight="1">
      <c r="A181" s="336" t="s">
        <v>1672</v>
      </c>
      <c r="B181" s="336"/>
      <c r="C181" s="336"/>
      <c r="D181" s="281"/>
      <c r="E181" s="172"/>
      <c r="F181" s="174"/>
      <c r="G181" s="172"/>
      <c r="H181" s="174"/>
      <c r="I181" s="172"/>
      <c r="J181" s="174"/>
      <c r="K181" s="172"/>
      <c r="L181" s="174"/>
      <c r="M181" s="172"/>
      <c r="N181" s="174"/>
    </row>
    <row r="182" spans="1:14" ht="11.25" customHeight="1">
      <c r="A182" s="9" t="s">
        <v>2047</v>
      </c>
      <c r="B182" s="30"/>
      <c r="C182" s="31"/>
      <c r="D182" s="44"/>
      <c r="E182" s="38"/>
      <c r="F182" s="13"/>
      <c r="G182" s="38"/>
      <c r="H182" s="13"/>
      <c r="I182" s="38"/>
      <c r="J182" s="13"/>
      <c r="K182" s="38"/>
      <c r="L182" s="13"/>
      <c r="M182" s="38"/>
      <c r="N182" s="13"/>
    </row>
    <row r="183" spans="1:14" ht="11.25" customHeight="1">
      <c r="A183" s="30" t="s">
        <v>749</v>
      </c>
      <c r="B183" s="15"/>
      <c r="C183" s="20" t="s">
        <v>1537</v>
      </c>
      <c r="D183" s="44"/>
      <c r="E183" s="12">
        <v>7202</v>
      </c>
      <c r="F183" s="14" t="s">
        <v>1539</v>
      </c>
      <c r="G183" s="12">
        <v>6300</v>
      </c>
      <c r="H183" s="14" t="s">
        <v>1539</v>
      </c>
      <c r="I183" s="12">
        <v>8290</v>
      </c>
      <c r="J183" s="14" t="s">
        <v>1539</v>
      </c>
      <c r="K183" s="12">
        <v>8662</v>
      </c>
      <c r="L183" s="14" t="s">
        <v>1539</v>
      </c>
      <c r="M183" s="12">
        <v>9823</v>
      </c>
      <c r="N183" s="13"/>
    </row>
    <row r="184" spans="1:14" ht="11.25" customHeight="1">
      <c r="A184" s="30" t="s">
        <v>2048</v>
      </c>
      <c r="B184" s="15"/>
      <c r="C184" s="20" t="s">
        <v>1535</v>
      </c>
      <c r="D184" s="44"/>
      <c r="E184" s="12">
        <v>182556</v>
      </c>
      <c r="F184" s="14" t="s">
        <v>1539</v>
      </c>
      <c r="G184" s="12">
        <v>192913</v>
      </c>
      <c r="H184" s="14" t="s">
        <v>1539</v>
      </c>
      <c r="I184" s="12">
        <v>202128</v>
      </c>
      <c r="J184" s="14" t="s">
        <v>1539</v>
      </c>
      <c r="K184" s="12">
        <v>209216</v>
      </c>
      <c r="L184" s="14" t="s">
        <v>1539</v>
      </c>
      <c r="M184" s="12">
        <v>237259</v>
      </c>
      <c r="N184" s="13"/>
    </row>
    <row r="185" spans="1:14" ht="11.25" customHeight="1">
      <c r="A185" s="30" t="s">
        <v>2049</v>
      </c>
      <c r="B185" s="15"/>
      <c r="C185" s="20" t="s">
        <v>1535</v>
      </c>
      <c r="D185" s="44"/>
      <c r="E185" s="17">
        <v>69186</v>
      </c>
      <c r="F185" s="19" t="s">
        <v>1539</v>
      </c>
      <c r="G185" s="17">
        <v>73668</v>
      </c>
      <c r="H185" s="19" t="s">
        <v>1539</v>
      </c>
      <c r="I185" s="17">
        <v>74148</v>
      </c>
      <c r="J185" s="19" t="s">
        <v>1539</v>
      </c>
      <c r="K185" s="17">
        <v>71143</v>
      </c>
      <c r="L185" s="19" t="s">
        <v>1539</v>
      </c>
      <c r="M185" s="17">
        <v>76044</v>
      </c>
      <c r="N185" s="18"/>
    </row>
    <row r="186" spans="1:14" ht="11.25" customHeight="1">
      <c r="A186" s="266" t="s">
        <v>1922</v>
      </c>
      <c r="B186" s="15"/>
      <c r="C186" s="20" t="s">
        <v>1535</v>
      </c>
      <c r="D186" s="44"/>
      <c r="E186" s="38">
        <v>258944</v>
      </c>
      <c r="F186" s="14" t="s">
        <v>1539</v>
      </c>
      <c r="G186" s="38">
        <v>272881</v>
      </c>
      <c r="H186" s="14" t="s">
        <v>1539</v>
      </c>
      <c r="I186" s="38">
        <v>284566</v>
      </c>
      <c r="J186" s="14" t="s">
        <v>1539</v>
      </c>
      <c r="K186" s="38">
        <v>289021</v>
      </c>
      <c r="L186" s="14" t="s">
        <v>1539</v>
      </c>
      <c r="M186" s="38">
        <v>323126</v>
      </c>
      <c r="N186" s="13"/>
    </row>
    <row r="187" spans="1:14" ht="11.25" customHeight="1">
      <c r="A187" s="9" t="s">
        <v>750</v>
      </c>
      <c r="B187" s="15"/>
      <c r="C187" s="20" t="s">
        <v>1535</v>
      </c>
      <c r="D187" s="44"/>
      <c r="E187" s="12">
        <v>32274</v>
      </c>
      <c r="F187" s="14" t="s">
        <v>1539</v>
      </c>
      <c r="G187" s="12">
        <v>29998</v>
      </c>
      <c r="H187" s="14" t="s">
        <v>1539</v>
      </c>
      <c r="I187" s="12">
        <v>30701</v>
      </c>
      <c r="J187" s="14" t="s">
        <v>1539</v>
      </c>
      <c r="K187" s="12">
        <v>33908</v>
      </c>
      <c r="L187" s="14" t="s">
        <v>1539</v>
      </c>
      <c r="M187" s="12">
        <v>32000</v>
      </c>
      <c r="N187" s="13"/>
    </row>
    <row r="188" spans="1:14" ht="11.25" customHeight="1">
      <c r="A188" s="9" t="s">
        <v>751</v>
      </c>
      <c r="B188" s="15"/>
      <c r="C188" s="20" t="s">
        <v>1674</v>
      </c>
      <c r="D188" s="44"/>
      <c r="E188" s="38">
        <v>633950</v>
      </c>
      <c r="F188" s="13"/>
      <c r="G188" s="38">
        <v>635964</v>
      </c>
      <c r="H188" s="13"/>
      <c r="I188" s="38">
        <v>656230</v>
      </c>
      <c r="J188" s="13"/>
      <c r="K188" s="38">
        <v>653000</v>
      </c>
      <c r="L188" s="14" t="s">
        <v>1539</v>
      </c>
      <c r="M188" s="38">
        <v>664999</v>
      </c>
      <c r="N188" s="13"/>
    </row>
    <row r="189" spans="1:14" ht="11.25" customHeight="1">
      <c r="A189" s="9" t="s">
        <v>1555</v>
      </c>
      <c r="B189" s="15"/>
      <c r="C189" s="20"/>
      <c r="D189" s="44"/>
      <c r="E189" s="159">
        <v>1300000</v>
      </c>
      <c r="F189" s="13"/>
      <c r="G189" s="159">
        <v>1700000</v>
      </c>
      <c r="H189" s="13"/>
      <c r="I189" s="159">
        <v>1900000</v>
      </c>
      <c r="J189" s="13"/>
      <c r="K189" s="159">
        <v>1900000</v>
      </c>
      <c r="L189" s="13"/>
      <c r="M189" s="159">
        <v>1900000</v>
      </c>
      <c r="N189" s="14" t="s">
        <v>1533</v>
      </c>
    </row>
    <row r="190" spans="1:14" ht="11.25" customHeight="1">
      <c r="A190" s="9" t="s">
        <v>648</v>
      </c>
      <c r="B190" s="15"/>
      <c r="C190" s="20"/>
      <c r="D190" s="44"/>
      <c r="E190" s="38">
        <v>1500000</v>
      </c>
      <c r="F190" s="14"/>
      <c r="G190" s="38">
        <v>1600000</v>
      </c>
      <c r="H190" s="14"/>
      <c r="I190" s="38">
        <v>1300000</v>
      </c>
      <c r="J190" s="14"/>
      <c r="K190" s="38">
        <v>1300000</v>
      </c>
      <c r="L190" s="14"/>
      <c r="M190" s="38">
        <v>1300000</v>
      </c>
      <c r="N190" s="14"/>
    </row>
    <row r="191" spans="1:14" ht="11.25" customHeight="1">
      <c r="A191" s="32" t="s">
        <v>1588</v>
      </c>
      <c r="B191" s="30"/>
      <c r="C191" s="31"/>
      <c r="D191" s="44"/>
      <c r="E191" s="38"/>
      <c r="F191" s="13"/>
      <c r="G191" s="38"/>
      <c r="H191" s="13"/>
      <c r="I191" s="38"/>
      <c r="J191" s="13"/>
      <c r="K191" s="38"/>
      <c r="L191" s="13"/>
      <c r="M191" s="38"/>
      <c r="N191" s="13"/>
    </row>
    <row r="192" spans="1:14" ht="11.25" customHeight="1">
      <c r="A192" s="15" t="s">
        <v>752</v>
      </c>
      <c r="B192" s="15"/>
      <c r="C192" s="20"/>
      <c r="D192" s="44"/>
      <c r="E192" s="38"/>
      <c r="F192" s="13"/>
      <c r="G192" s="38"/>
      <c r="H192" s="13"/>
      <c r="I192" s="38"/>
      <c r="J192" s="13"/>
      <c r="K192" s="38"/>
      <c r="L192" s="13"/>
      <c r="M192" s="38"/>
      <c r="N192" s="13"/>
    </row>
    <row r="193" spans="1:14" ht="11.25" customHeight="1">
      <c r="A193" s="124" t="s">
        <v>2051</v>
      </c>
      <c r="B193" s="15"/>
      <c r="C193" s="20"/>
      <c r="D193" s="44"/>
      <c r="E193" s="38">
        <v>458808000</v>
      </c>
      <c r="F193" s="13"/>
      <c r="G193" s="38">
        <v>469600000</v>
      </c>
      <c r="H193" s="13"/>
      <c r="I193" s="38">
        <v>480480000</v>
      </c>
      <c r="J193" s="13"/>
      <c r="K193" s="38">
        <v>491000000</v>
      </c>
      <c r="L193" s="14"/>
      <c r="M193" s="38">
        <v>488105000</v>
      </c>
      <c r="N193" s="13"/>
    </row>
    <row r="194" spans="1:14" ht="12" customHeight="1">
      <c r="A194" s="186" t="s">
        <v>808</v>
      </c>
      <c r="B194" s="15"/>
      <c r="C194" s="177" t="s">
        <v>407</v>
      </c>
      <c r="D194" s="283"/>
      <c r="E194" s="38">
        <v>3300000</v>
      </c>
      <c r="F194" s="13"/>
      <c r="G194" s="38">
        <v>3500000</v>
      </c>
      <c r="H194" s="13"/>
      <c r="I194" s="38">
        <v>3530000</v>
      </c>
      <c r="J194" s="13"/>
      <c r="K194" s="38">
        <v>3610000</v>
      </c>
      <c r="L194" s="14" t="s">
        <v>1539</v>
      </c>
      <c r="M194" s="38">
        <v>3590000</v>
      </c>
      <c r="N194" s="13"/>
    </row>
    <row r="195" spans="1:14" ht="12" customHeight="1">
      <c r="A195" s="40" t="s">
        <v>912</v>
      </c>
      <c r="B195" s="15"/>
      <c r="C195" s="20"/>
      <c r="D195" s="31"/>
      <c r="E195" s="39">
        <v>195000000</v>
      </c>
      <c r="F195" s="18"/>
      <c r="G195" s="39">
        <v>207000000</v>
      </c>
      <c r="H195" s="18"/>
      <c r="I195" s="39">
        <v>219575000</v>
      </c>
      <c r="J195" s="18"/>
      <c r="K195" s="39">
        <v>211000000</v>
      </c>
      <c r="L195" s="18"/>
      <c r="M195" s="39">
        <v>236301000</v>
      </c>
      <c r="N195" s="18"/>
    </row>
    <row r="196" spans="1:14" ht="12" customHeight="1">
      <c r="A196" s="352" t="s">
        <v>1745</v>
      </c>
      <c r="B196" s="352"/>
      <c r="C196" s="352"/>
      <c r="D196" s="352"/>
      <c r="E196" s="352"/>
      <c r="F196" s="352"/>
      <c r="G196" s="352"/>
      <c r="H196" s="352"/>
      <c r="I196" s="352"/>
      <c r="J196" s="352"/>
      <c r="K196" s="352"/>
      <c r="L196" s="352"/>
      <c r="M196" s="352"/>
      <c r="N196" s="352"/>
    </row>
    <row r="197" spans="1:14" ht="12" customHeight="1">
      <c r="A197" s="352"/>
      <c r="B197" s="352"/>
      <c r="C197" s="352"/>
      <c r="D197" s="352"/>
      <c r="E197" s="352"/>
      <c r="F197" s="352"/>
      <c r="G197" s="352"/>
      <c r="H197" s="352"/>
      <c r="I197" s="352"/>
      <c r="J197" s="352"/>
      <c r="K197" s="352"/>
      <c r="L197" s="352"/>
      <c r="M197" s="352"/>
      <c r="N197" s="352"/>
    </row>
    <row r="198" spans="1:14" ht="12" customHeight="1">
      <c r="A198" s="352"/>
      <c r="B198" s="352"/>
      <c r="C198" s="352"/>
      <c r="D198" s="352"/>
      <c r="E198" s="352"/>
      <c r="F198" s="352"/>
      <c r="G198" s="352"/>
      <c r="H198" s="352"/>
      <c r="I198" s="352"/>
      <c r="J198" s="352"/>
      <c r="K198" s="352"/>
      <c r="L198" s="352"/>
      <c r="M198" s="352"/>
      <c r="N198" s="352"/>
    </row>
    <row r="199" spans="1:14" ht="11.25" customHeight="1">
      <c r="A199" s="331" t="s">
        <v>1484</v>
      </c>
      <c r="B199" s="331"/>
      <c r="C199" s="331"/>
      <c r="D199" s="331"/>
      <c r="E199" s="331"/>
      <c r="F199" s="331"/>
      <c r="G199" s="331"/>
      <c r="H199" s="331"/>
      <c r="I199" s="331"/>
      <c r="J199" s="331"/>
      <c r="K199" s="331"/>
      <c r="L199" s="331"/>
      <c r="M199" s="331"/>
      <c r="N199" s="331"/>
    </row>
    <row r="200" spans="1:14" ht="11.25" customHeight="1">
      <c r="A200" s="347" t="s">
        <v>869</v>
      </c>
      <c r="B200" s="347"/>
      <c r="C200" s="347"/>
      <c r="D200" s="347"/>
      <c r="E200" s="347"/>
      <c r="F200" s="347"/>
      <c r="G200" s="347"/>
      <c r="H200" s="347"/>
      <c r="I200" s="347"/>
      <c r="J200" s="347"/>
      <c r="K200" s="347"/>
      <c r="L200" s="347"/>
      <c r="M200" s="347"/>
      <c r="N200" s="347"/>
    </row>
    <row r="201" spans="1:14" ht="11.25" customHeight="1">
      <c r="A201" s="331"/>
      <c r="B201" s="331"/>
      <c r="C201" s="331"/>
      <c r="D201" s="331"/>
      <c r="E201" s="331"/>
      <c r="F201" s="331"/>
      <c r="G201" s="331"/>
      <c r="H201" s="331"/>
      <c r="I201" s="331"/>
      <c r="J201" s="331"/>
      <c r="K201" s="331"/>
      <c r="L201" s="331"/>
      <c r="M201" s="331"/>
      <c r="N201" s="331"/>
    </row>
    <row r="202" spans="1:14" ht="12" customHeight="1">
      <c r="A202" s="331" t="s">
        <v>1521</v>
      </c>
      <c r="B202" s="331"/>
      <c r="C202" s="331"/>
      <c r="D202" s="331"/>
      <c r="E202" s="331"/>
      <c r="F202" s="331"/>
      <c r="G202" s="331"/>
      <c r="H202" s="331"/>
      <c r="I202" s="331"/>
      <c r="J202" s="331"/>
      <c r="K202" s="331"/>
      <c r="L202" s="331"/>
      <c r="M202" s="331"/>
      <c r="N202" s="331"/>
    </row>
    <row r="203" spans="1:14" ht="12" customHeight="1">
      <c r="A203" s="332"/>
      <c r="B203" s="332"/>
      <c r="C203" s="332"/>
      <c r="D203" s="332"/>
      <c r="E203" s="332"/>
      <c r="F203" s="332"/>
      <c r="G203" s="332"/>
      <c r="H203" s="332"/>
      <c r="I203" s="332"/>
      <c r="J203" s="332"/>
      <c r="K203" s="332"/>
      <c r="L203" s="332"/>
      <c r="M203" s="332"/>
      <c r="N203" s="332"/>
    </row>
    <row r="204" spans="1:14" ht="12" customHeight="1">
      <c r="A204" s="336" t="s">
        <v>1579</v>
      </c>
      <c r="B204" s="336"/>
      <c r="C204" s="336"/>
      <c r="D204" s="10"/>
      <c r="E204" s="7" t="s">
        <v>1522</v>
      </c>
      <c r="F204" s="8"/>
      <c r="G204" s="7" t="s">
        <v>1523</v>
      </c>
      <c r="H204" s="8"/>
      <c r="I204" s="7" t="s">
        <v>1524</v>
      </c>
      <c r="J204" s="8"/>
      <c r="K204" s="7" t="s">
        <v>1525</v>
      </c>
      <c r="L204" s="8"/>
      <c r="M204" s="7" t="s">
        <v>1526</v>
      </c>
      <c r="N204" s="8"/>
    </row>
    <row r="205" spans="1:14" ht="12" customHeight="1">
      <c r="A205" s="336" t="s">
        <v>1504</v>
      </c>
      <c r="B205" s="336"/>
      <c r="C205" s="336"/>
      <c r="D205" s="281"/>
      <c r="E205" s="38"/>
      <c r="F205" s="13"/>
      <c r="G205" s="38"/>
      <c r="H205" s="13"/>
      <c r="I205" s="38"/>
      <c r="J205" s="13"/>
      <c r="K205" s="38"/>
      <c r="L205" s="13"/>
      <c r="M205" s="38"/>
      <c r="N205" s="13"/>
    </row>
    <row r="206" spans="1:15" ht="12" customHeight="1">
      <c r="A206" s="32" t="s">
        <v>2052</v>
      </c>
      <c r="B206" s="30"/>
      <c r="C206" s="31"/>
      <c r="D206" s="44"/>
      <c r="E206" s="38"/>
      <c r="F206" s="13"/>
      <c r="G206" s="38"/>
      <c r="H206" s="13"/>
      <c r="I206" s="38"/>
      <c r="J206" s="13"/>
      <c r="K206" s="38"/>
      <c r="L206" s="13"/>
      <c r="M206" s="38"/>
      <c r="N206" s="13"/>
      <c r="O206" s="1"/>
    </row>
    <row r="207" spans="1:14" ht="11.25">
      <c r="A207" s="15" t="s">
        <v>2053</v>
      </c>
      <c r="B207" s="15"/>
      <c r="C207" s="20"/>
      <c r="D207" s="44"/>
      <c r="E207" s="38">
        <v>3223</v>
      </c>
      <c r="F207" s="14"/>
      <c r="G207" s="38">
        <v>3431</v>
      </c>
      <c r="H207" s="14"/>
      <c r="I207" s="38">
        <v>3262</v>
      </c>
      <c r="J207" s="14"/>
      <c r="K207" s="38">
        <v>3413</v>
      </c>
      <c r="L207" s="13"/>
      <c r="M207" s="38">
        <v>3521</v>
      </c>
      <c r="N207" s="13"/>
    </row>
    <row r="208" spans="1:14" ht="12.75">
      <c r="A208" s="40" t="s">
        <v>809</v>
      </c>
      <c r="B208" s="15"/>
      <c r="C208" s="20"/>
      <c r="D208" s="31"/>
      <c r="E208" s="39">
        <v>3801</v>
      </c>
      <c r="F208" s="19"/>
      <c r="G208" s="39">
        <v>4045</v>
      </c>
      <c r="H208" s="19"/>
      <c r="I208" s="39">
        <v>3847</v>
      </c>
      <c r="J208" s="19"/>
      <c r="K208" s="39">
        <v>3762</v>
      </c>
      <c r="L208" s="18"/>
      <c r="M208" s="39">
        <f>M207*1.1792</f>
        <v>4151.9632</v>
      </c>
      <c r="N208" s="18"/>
    </row>
    <row r="209" spans="1:14" ht="11.25">
      <c r="A209" s="334" t="s">
        <v>913</v>
      </c>
      <c r="B209" s="334"/>
      <c r="C209" s="334"/>
      <c r="D209" s="334"/>
      <c r="E209" s="334"/>
      <c r="F209" s="334"/>
      <c r="G209" s="334"/>
      <c r="H209" s="334"/>
      <c r="I209" s="334"/>
      <c r="J209" s="334"/>
      <c r="K209" s="334"/>
      <c r="L209" s="334"/>
      <c r="M209" s="334"/>
      <c r="N209" s="334"/>
    </row>
    <row r="210" spans="1:14" ht="11.25">
      <c r="A210" s="335" t="s">
        <v>914</v>
      </c>
      <c r="B210" s="335"/>
      <c r="C210" s="335"/>
      <c r="D210" s="335"/>
      <c r="E210" s="335"/>
      <c r="F210" s="335"/>
      <c r="G210" s="335"/>
      <c r="H210" s="335"/>
      <c r="I210" s="335"/>
      <c r="J210" s="335"/>
      <c r="K210" s="335"/>
      <c r="L210" s="335"/>
      <c r="M210" s="335"/>
      <c r="N210" s="335"/>
    </row>
    <row r="211" spans="1:14" ht="11.25">
      <c r="A211" s="342" t="s">
        <v>1506</v>
      </c>
      <c r="B211" s="335"/>
      <c r="C211" s="335"/>
      <c r="D211" s="335"/>
      <c r="E211" s="335"/>
      <c r="F211" s="335"/>
      <c r="G211" s="335"/>
      <c r="H211" s="335"/>
      <c r="I211" s="335"/>
      <c r="J211" s="335"/>
      <c r="K211" s="335"/>
      <c r="L211" s="335"/>
      <c r="M211" s="335"/>
      <c r="N211" s="335"/>
    </row>
    <row r="212" spans="1:14" ht="11.25">
      <c r="A212" s="335" t="s">
        <v>812</v>
      </c>
      <c r="B212" s="335"/>
      <c r="C212" s="335"/>
      <c r="D212" s="335"/>
      <c r="E212" s="335"/>
      <c r="F212" s="335"/>
      <c r="G212" s="335"/>
      <c r="H212" s="335"/>
      <c r="I212" s="335"/>
      <c r="J212" s="335"/>
      <c r="K212" s="335"/>
      <c r="L212" s="335"/>
      <c r="M212" s="335"/>
      <c r="N212" s="335"/>
    </row>
    <row r="213" spans="1:14" ht="11.25">
      <c r="A213" s="335" t="s">
        <v>1845</v>
      </c>
      <c r="B213" s="335"/>
      <c r="C213" s="335"/>
      <c r="D213" s="335"/>
      <c r="E213" s="335"/>
      <c r="F213" s="335"/>
      <c r="G213" s="335"/>
      <c r="H213" s="335"/>
      <c r="I213" s="335"/>
      <c r="J213" s="335"/>
      <c r="K213" s="335"/>
      <c r="L213" s="335"/>
      <c r="M213" s="335"/>
      <c r="N213" s="335"/>
    </row>
    <row r="214" spans="1:14" ht="11.25">
      <c r="A214" s="358" t="s">
        <v>915</v>
      </c>
      <c r="B214" s="358"/>
      <c r="C214" s="358"/>
      <c r="D214" s="358"/>
      <c r="E214" s="358"/>
      <c r="F214" s="358"/>
      <c r="G214" s="358"/>
      <c r="H214" s="358"/>
      <c r="I214" s="358"/>
      <c r="J214" s="358"/>
      <c r="K214" s="358"/>
      <c r="L214" s="358"/>
      <c r="M214" s="358"/>
      <c r="N214" s="358"/>
    </row>
    <row r="215" spans="1:14" ht="11.25">
      <c r="A215" s="359" t="s">
        <v>1507</v>
      </c>
      <c r="B215" s="359"/>
      <c r="C215" s="359"/>
      <c r="D215" s="359"/>
      <c r="E215" s="359"/>
      <c r="F215" s="359"/>
      <c r="G215" s="359"/>
      <c r="H215" s="359"/>
      <c r="I215" s="359"/>
      <c r="J215" s="359"/>
      <c r="K215" s="359"/>
      <c r="L215" s="359"/>
      <c r="M215" s="359"/>
      <c r="N215" s="359"/>
    </row>
    <row r="216" spans="1:14" ht="11.25">
      <c r="A216" s="359" t="s">
        <v>753</v>
      </c>
      <c r="B216" s="359"/>
      <c r="C216" s="359"/>
      <c r="D216" s="359"/>
      <c r="E216" s="359"/>
      <c r="F216" s="359"/>
      <c r="G216" s="359"/>
      <c r="H216" s="359"/>
      <c r="I216" s="359"/>
      <c r="J216" s="359"/>
      <c r="K216" s="359"/>
      <c r="L216" s="359"/>
      <c r="M216" s="359"/>
      <c r="N216" s="359"/>
    </row>
    <row r="217" spans="1:14" ht="11.25">
      <c r="A217" s="335" t="s">
        <v>916</v>
      </c>
      <c r="B217" s="335"/>
      <c r="C217" s="335"/>
      <c r="D217" s="335"/>
      <c r="E217" s="335"/>
      <c r="F217" s="335"/>
      <c r="G217" s="335"/>
      <c r="H217" s="335"/>
      <c r="I217" s="335"/>
      <c r="J217" s="335"/>
      <c r="K217" s="335"/>
      <c r="L217" s="335"/>
      <c r="M217" s="335"/>
      <c r="N217" s="335"/>
    </row>
  </sheetData>
  <sheetProtection/>
  <mergeCells count="44">
    <mergeCell ref="A201:N201"/>
    <mergeCell ref="A202:N202"/>
    <mergeCell ref="A198:N198"/>
    <mergeCell ref="A73:C73"/>
    <mergeCell ref="A197:N197"/>
    <mergeCell ref="A200:N200"/>
    <mergeCell ref="A138:C138"/>
    <mergeCell ref="A132:N132"/>
    <mergeCell ref="A136:N136"/>
    <mergeCell ref="A137:N137"/>
    <mergeCell ref="A70:N70"/>
    <mergeCell ref="A1:N1"/>
    <mergeCell ref="A2:N2"/>
    <mergeCell ref="A3:N3"/>
    <mergeCell ref="A4:N4"/>
    <mergeCell ref="A5:N5"/>
    <mergeCell ref="A6:C6"/>
    <mergeCell ref="A196:N196"/>
    <mergeCell ref="A199:N199"/>
    <mergeCell ref="A133:N133"/>
    <mergeCell ref="A134:N134"/>
    <mergeCell ref="A135:N135"/>
    <mergeCell ref="A7:C7"/>
    <mergeCell ref="A65:N65"/>
    <mergeCell ref="A67:N67"/>
    <mergeCell ref="A68:N68"/>
    <mergeCell ref="A69:N69"/>
    <mergeCell ref="A217:N217"/>
    <mergeCell ref="A66:N66"/>
    <mergeCell ref="A209:N209"/>
    <mergeCell ref="A210:N210"/>
    <mergeCell ref="A211:N211"/>
    <mergeCell ref="A212:N212"/>
    <mergeCell ref="A71:N71"/>
    <mergeCell ref="A72:C72"/>
    <mergeCell ref="A139:C139"/>
    <mergeCell ref="A181:C181"/>
    <mergeCell ref="A213:N213"/>
    <mergeCell ref="A214:N214"/>
    <mergeCell ref="A203:N203"/>
    <mergeCell ref="A204:C204"/>
    <mergeCell ref="A215:N215"/>
    <mergeCell ref="A216:N216"/>
    <mergeCell ref="A205:C205"/>
  </mergeCells>
  <printOptions/>
  <pageMargins left="0.5" right="0.5" top="0.5" bottom="0.7" header="0.5" footer="0.5"/>
  <pageSetup horizontalDpi="1200" verticalDpi="1200" orientation="portrait" r:id="rId1"/>
  <rowBreaks count="1" manualBreakCount="1">
    <brk id="132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J491"/>
  <sheetViews>
    <sheetView zoomScalePageLayoutView="0" workbookViewId="0" topLeftCell="A1">
      <selection activeCell="A1" sqref="A1:J1"/>
    </sheetView>
  </sheetViews>
  <sheetFormatPr defaultColWidth="9.140625" defaultRowHeight="12"/>
  <cols>
    <col min="1" max="1" width="3.140625" style="0" customWidth="1"/>
    <col min="2" max="2" width="24.421875" style="0" customWidth="1"/>
    <col min="3" max="3" width="6.421875" style="0" customWidth="1"/>
    <col min="4" max="4" width="1.8515625" style="0" customWidth="1"/>
    <col min="5" max="5" width="45.00390625" style="0" customWidth="1"/>
    <col min="6" max="6" width="1.8515625" style="0" customWidth="1"/>
    <col min="7" max="7" width="28.421875" style="0" customWidth="1"/>
    <col min="8" max="8" width="1.8515625" style="0" customWidth="1"/>
    <col min="9" max="9" width="11.8515625" style="0" customWidth="1"/>
    <col min="10" max="10" width="1.8515625" style="0" customWidth="1"/>
  </cols>
  <sheetData>
    <row r="1" spans="1:10" ht="11.25" customHeight="1">
      <c r="A1" s="337" t="s">
        <v>1451</v>
      </c>
      <c r="B1" s="337"/>
      <c r="C1" s="337"/>
      <c r="D1" s="337"/>
      <c r="E1" s="337"/>
      <c r="F1" s="337"/>
      <c r="G1" s="337"/>
      <c r="H1" s="337"/>
      <c r="I1" s="337"/>
      <c r="J1" s="337"/>
    </row>
    <row r="2" spans="1:10" ht="12" customHeight="1">
      <c r="A2" s="337" t="s">
        <v>917</v>
      </c>
      <c r="B2" s="337"/>
      <c r="C2" s="337"/>
      <c r="D2" s="337"/>
      <c r="E2" s="337"/>
      <c r="F2" s="337"/>
      <c r="G2" s="337"/>
      <c r="H2" s="337"/>
      <c r="I2" s="337"/>
      <c r="J2" s="337"/>
    </row>
    <row r="3" spans="1:10" ht="11.25" customHeight="1">
      <c r="A3" s="337"/>
      <c r="B3" s="337"/>
      <c r="C3" s="337"/>
      <c r="D3" s="337"/>
      <c r="E3" s="337"/>
      <c r="F3" s="337"/>
      <c r="G3" s="337"/>
      <c r="H3" s="337"/>
      <c r="I3" s="337"/>
      <c r="J3" s="337"/>
    </row>
    <row r="4" spans="1:10" ht="11.25" customHeight="1">
      <c r="A4" s="93" t="s">
        <v>1521</v>
      </c>
      <c r="B4" s="93"/>
      <c r="C4" s="93"/>
      <c r="D4" s="93"/>
      <c r="E4" s="93"/>
      <c r="F4" s="93"/>
      <c r="G4" s="93"/>
      <c r="H4" s="93"/>
      <c r="I4" s="223"/>
      <c r="J4" s="93"/>
    </row>
    <row r="5" spans="1:10" ht="11.25" customHeight="1">
      <c r="A5" s="338"/>
      <c r="B5" s="338"/>
      <c r="C5" s="338"/>
      <c r="D5" s="338"/>
      <c r="E5" s="338"/>
      <c r="F5" s="338"/>
      <c r="G5" s="338"/>
      <c r="H5" s="338"/>
      <c r="I5" s="338"/>
      <c r="J5" s="338"/>
    </row>
    <row r="6" spans="1:10" ht="11.25" customHeight="1">
      <c r="A6" s="351"/>
      <c r="B6" s="351"/>
      <c r="C6" s="351"/>
      <c r="D6" s="74"/>
      <c r="E6" s="75" t="s">
        <v>2056</v>
      </c>
      <c r="F6" s="74"/>
      <c r="G6" s="75"/>
      <c r="H6" s="74"/>
      <c r="I6" s="77" t="s">
        <v>1763</v>
      </c>
      <c r="J6" s="74"/>
    </row>
    <row r="7" spans="1:10" ht="12" customHeight="1">
      <c r="A7" s="78" t="s">
        <v>1579</v>
      </c>
      <c r="B7" s="78"/>
      <c r="C7" s="78"/>
      <c r="D7" s="78"/>
      <c r="E7" s="73" t="s">
        <v>2057</v>
      </c>
      <c r="F7" s="79"/>
      <c r="G7" s="73" t="s">
        <v>1678</v>
      </c>
      <c r="H7" s="73"/>
      <c r="I7" s="189" t="s">
        <v>1855</v>
      </c>
      <c r="J7" s="79"/>
    </row>
    <row r="8" spans="1:10" ht="12" customHeight="1">
      <c r="A8" s="102" t="s">
        <v>1748</v>
      </c>
      <c r="B8" s="102"/>
      <c r="C8" s="102"/>
      <c r="D8" s="81"/>
      <c r="E8" s="310" t="s">
        <v>919</v>
      </c>
      <c r="F8" s="81"/>
      <c r="G8" s="81" t="s">
        <v>755</v>
      </c>
      <c r="H8" s="81"/>
      <c r="I8" s="82">
        <v>900000</v>
      </c>
      <c r="J8" s="127"/>
    </row>
    <row r="9" spans="1:10" ht="12" customHeight="1">
      <c r="A9" s="135" t="s">
        <v>1713</v>
      </c>
      <c r="B9" s="97"/>
      <c r="C9" s="97"/>
      <c r="D9" s="97"/>
      <c r="E9" s="311" t="s">
        <v>920</v>
      </c>
      <c r="F9" s="97"/>
      <c r="G9" s="97" t="s">
        <v>756</v>
      </c>
      <c r="H9" s="97"/>
      <c r="I9" s="98">
        <v>1050000</v>
      </c>
      <c r="J9" s="137"/>
    </row>
    <row r="10" spans="1:10" ht="12" customHeight="1">
      <c r="A10" s="105" t="s">
        <v>1713</v>
      </c>
      <c r="B10" s="102"/>
      <c r="C10" s="102"/>
      <c r="D10" s="102"/>
      <c r="E10" s="103" t="s">
        <v>921</v>
      </c>
      <c r="F10" s="102"/>
      <c r="G10" s="102" t="s">
        <v>757</v>
      </c>
      <c r="H10" s="102"/>
      <c r="I10" s="107">
        <v>200000</v>
      </c>
      <c r="J10" s="99"/>
    </row>
    <row r="11" spans="1:10" ht="12" customHeight="1">
      <c r="A11" s="135" t="s">
        <v>1713</v>
      </c>
      <c r="B11" s="97"/>
      <c r="C11" s="97"/>
      <c r="D11" s="97"/>
      <c r="E11" s="311" t="s">
        <v>922</v>
      </c>
      <c r="F11" s="97"/>
      <c r="G11" s="97" t="s">
        <v>758</v>
      </c>
      <c r="H11" s="97"/>
      <c r="I11" s="98">
        <v>300000</v>
      </c>
      <c r="J11" s="137"/>
    </row>
    <row r="12" spans="1:10" ht="12" customHeight="1">
      <c r="A12" s="135" t="s">
        <v>1713</v>
      </c>
      <c r="B12" s="97"/>
      <c r="C12" s="97"/>
      <c r="D12" s="97"/>
      <c r="E12" s="311" t="s">
        <v>923</v>
      </c>
      <c r="F12" s="97"/>
      <c r="G12" s="97" t="s">
        <v>759</v>
      </c>
      <c r="H12" s="97"/>
      <c r="I12" s="98">
        <v>700000</v>
      </c>
      <c r="J12" s="137"/>
    </row>
    <row r="13" spans="1:10" ht="12" customHeight="1">
      <c r="A13" s="97" t="s">
        <v>760</v>
      </c>
      <c r="B13" s="97"/>
      <c r="C13" s="97"/>
      <c r="D13" s="97"/>
      <c r="E13" s="311" t="s">
        <v>920</v>
      </c>
      <c r="F13" s="97"/>
      <c r="G13" s="97" t="s">
        <v>756</v>
      </c>
      <c r="H13" s="97"/>
      <c r="I13" s="98">
        <v>175000</v>
      </c>
      <c r="J13" s="137"/>
    </row>
    <row r="14" spans="1:10" ht="12" customHeight="1">
      <c r="A14" s="105" t="s">
        <v>1713</v>
      </c>
      <c r="B14" s="102"/>
      <c r="C14" s="102"/>
      <c r="D14" s="102"/>
      <c r="E14" s="311" t="s">
        <v>924</v>
      </c>
      <c r="F14" s="102"/>
      <c r="G14" s="102" t="s">
        <v>761</v>
      </c>
      <c r="H14" s="102"/>
      <c r="I14" s="107">
        <v>950000</v>
      </c>
      <c r="J14" s="99"/>
    </row>
    <row r="15" spans="1:10" ht="12" customHeight="1">
      <c r="A15" s="135" t="s">
        <v>1713</v>
      </c>
      <c r="B15" s="97"/>
      <c r="C15" s="97"/>
      <c r="D15" s="97"/>
      <c r="E15" s="311" t="s">
        <v>925</v>
      </c>
      <c r="F15" s="97"/>
      <c r="G15" s="97" t="s">
        <v>762</v>
      </c>
      <c r="H15" s="97"/>
      <c r="I15" s="98">
        <v>300000</v>
      </c>
      <c r="J15" s="137"/>
    </row>
    <row r="16" spans="1:10" ht="12" customHeight="1">
      <c r="A16" s="135" t="s">
        <v>1713</v>
      </c>
      <c r="B16" s="97"/>
      <c r="C16" s="97"/>
      <c r="D16" s="97"/>
      <c r="E16" s="311" t="s">
        <v>926</v>
      </c>
      <c r="F16" s="97"/>
      <c r="G16" s="97" t="s">
        <v>763</v>
      </c>
      <c r="H16" s="97"/>
      <c r="I16" s="98">
        <v>75000</v>
      </c>
      <c r="J16" s="137"/>
    </row>
    <row r="17" spans="1:10" ht="12" customHeight="1">
      <c r="A17" s="105" t="s">
        <v>1713</v>
      </c>
      <c r="B17" s="102"/>
      <c r="C17" s="102"/>
      <c r="D17" s="102"/>
      <c r="E17" s="103" t="s">
        <v>927</v>
      </c>
      <c r="F17" s="102"/>
      <c r="G17" s="102" t="s">
        <v>764</v>
      </c>
      <c r="H17" s="102"/>
      <c r="I17" s="107">
        <v>300000</v>
      </c>
      <c r="J17" s="99"/>
    </row>
    <row r="18" spans="1:10" ht="12" customHeight="1">
      <c r="A18" s="105" t="s">
        <v>1713</v>
      </c>
      <c r="B18" s="102"/>
      <c r="C18" s="102"/>
      <c r="D18" s="102"/>
      <c r="E18" s="103" t="s">
        <v>928</v>
      </c>
      <c r="F18" s="102"/>
      <c r="G18" s="102" t="s">
        <v>765</v>
      </c>
      <c r="H18" s="102"/>
      <c r="I18" s="107">
        <v>875000</v>
      </c>
      <c r="J18" s="99"/>
    </row>
    <row r="19" spans="1:10" ht="12" customHeight="1">
      <c r="A19" s="135" t="s">
        <v>1713</v>
      </c>
      <c r="B19" s="97"/>
      <c r="C19" s="97"/>
      <c r="D19" s="97"/>
      <c r="E19" s="311" t="s">
        <v>929</v>
      </c>
      <c r="F19" s="97"/>
      <c r="G19" s="97" t="s">
        <v>766</v>
      </c>
      <c r="H19" s="97"/>
      <c r="I19" s="98">
        <v>75000</v>
      </c>
      <c r="J19" s="137"/>
    </row>
    <row r="20" spans="1:10" ht="11.25" customHeight="1">
      <c r="A20" s="96"/>
      <c r="B20" s="79"/>
      <c r="C20" s="79"/>
      <c r="D20" s="79"/>
      <c r="E20" s="188"/>
      <c r="F20" s="79"/>
      <c r="G20" s="96" t="s">
        <v>767</v>
      </c>
      <c r="H20" s="79"/>
      <c r="I20" s="84"/>
      <c r="J20" s="134"/>
    </row>
    <row r="21" spans="1:10" ht="12" customHeight="1">
      <c r="A21" s="105" t="s">
        <v>1713</v>
      </c>
      <c r="B21" s="102"/>
      <c r="C21" s="102"/>
      <c r="D21" s="102"/>
      <c r="E21" s="103" t="s">
        <v>930</v>
      </c>
      <c r="F21" s="102"/>
      <c r="G21" s="102" t="s">
        <v>768</v>
      </c>
      <c r="H21" s="102"/>
      <c r="I21" s="107">
        <v>300000</v>
      </c>
      <c r="J21" s="99"/>
    </row>
    <row r="22" spans="1:10" ht="12" customHeight="1">
      <c r="A22" s="105" t="s">
        <v>1713</v>
      </c>
      <c r="B22" s="102"/>
      <c r="C22" s="102"/>
      <c r="D22" s="102"/>
      <c r="E22" s="103" t="s">
        <v>931</v>
      </c>
      <c r="F22" s="102"/>
      <c r="G22" s="102" t="s">
        <v>769</v>
      </c>
      <c r="H22" s="102"/>
      <c r="I22" s="107">
        <v>425000</v>
      </c>
      <c r="J22" s="233"/>
    </row>
    <row r="23" spans="1:10" ht="12" customHeight="1">
      <c r="A23" s="135" t="s">
        <v>1713</v>
      </c>
      <c r="B23" s="97"/>
      <c r="C23" s="97"/>
      <c r="D23" s="97"/>
      <c r="E23" s="311" t="s">
        <v>923</v>
      </c>
      <c r="F23" s="97"/>
      <c r="G23" s="97" t="s">
        <v>759</v>
      </c>
      <c r="H23" s="97"/>
      <c r="I23" s="98">
        <v>150000</v>
      </c>
      <c r="J23" s="137"/>
    </row>
    <row r="24" spans="1:10" ht="12" customHeight="1">
      <c r="A24" s="135" t="s">
        <v>1713</v>
      </c>
      <c r="B24" s="97"/>
      <c r="C24" s="97"/>
      <c r="D24" s="97"/>
      <c r="E24" s="311" t="s">
        <v>932</v>
      </c>
      <c r="F24" s="97"/>
      <c r="G24" s="97" t="s">
        <v>770</v>
      </c>
      <c r="H24" s="97"/>
      <c r="I24" s="98">
        <v>175000</v>
      </c>
      <c r="J24" s="231"/>
    </row>
    <row r="25" spans="1:10" ht="12" customHeight="1">
      <c r="A25" s="135" t="s">
        <v>1713</v>
      </c>
      <c r="B25" s="97"/>
      <c r="C25" s="97"/>
      <c r="D25" s="97"/>
      <c r="E25" s="97" t="s">
        <v>933</v>
      </c>
      <c r="F25" s="97"/>
      <c r="G25" s="97" t="s">
        <v>771</v>
      </c>
      <c r="H25" s="97"/>
      <c r="I25" s="98">
        <v>20000</v>
      </c>
      <c r="J25" s="231"/>
    </row>
    <row r="26" spans="1:10" ht="11.25" customHeight="1">
      <c r="A26" s="97" t="s">
        <v>772</v>
      </c>
      <c r="B26" s="97"/>
      <c r="C26" s="97"/>
      <c r="D26" s="97"/>
      <c r="E26" s="97" t="s">
        <v>773</v>
      </c>
      <c r="F26" s="97"/>
      <c r="G26" s="97" t="s">
        <v>774</v>
      </c>
      <c r="H26" s="97"/>
      <c r="I26" s="98">
        <v>250</v>
      </c>
      <c r="J26" s="231"/>
    </row>
    <row r="27" spans="1:10" ht="11.25" customHeight="1">
      <c r="A27" s="79"/>
      <c r="B27" s="79"/>
      <c r="C27" s="79"/>
      <c r="D27" s="79"/>
      <c r="E27" s="96" t="s">
        <v>775</v>
      </c>
      <c r="F27" s="79"/>
      <c r="G27" s="79"/>
      <c r="H27" s="79"/>
      <c r="I27" s="84"/>
      <c r="J27" s="232"/>
    </row>
    <row r="28" spans="1:10" ht="11.25" customHeight="1">
      <c r="A28" s="79" t="s">
        <v>212</v>
      </c>
      <c r="B28" s="79"/>
      <c r="C28" s="79"/>
      <c r="D28" s="74"/>
      <c r="E28" s="74"/>
      <c r="F28" s="74"/>
      <c r="G28" s="74"/>
      <c r="H28" s="74"/>
      <c r="I28" s="89"/>
      <c r="J28" s="245"/>
    </row>
    <row r="29" spans="1:10" ht="11.25" customHeight="1">
      <c r="A29" s="135" t="s">
        <v>941</v>
      </c>
      <c r="B29" s="97"/>
      <c r="C29" s="97"/>
      <c r="D29" s="81"/>
      <c r="E29" s="81" t="s">
        <v>942</v>
      </c>
      <c r="F29" s="81"/>
      <c r="G29" s="81" t="s">
        <v>943</v>
      </c>
      <c r="H29" s="81"/>
      <c r="I29" s="82">
        <v>6000</v>
      </c>
      <c r="J29" s="250" t="s">
        <v>1906</v>
      </c>
    </row>
    <row r="30" spans="1:10" ht="11.25" customHeight="1">
      <c r="A30" s="95"/>
      <c r="B30" s="81"/>
      <c r="C30" s="81"/>
      <c r="D30" s="81"/>
      <c r="E30" s="81"/>
      <c r="F30" s="81"/>
      <c r="G30" s="95" t="s">
        <v>767</v>
      </c>
      <c r="H30" s="81"/>
      <c r="I30" s="82"/>
      <c r="J30" s="250"/>
    </row>
    <row r="31" spans="1:10" ht="11.25" customHeight="1">
      <c r="A31" s="196" t="s">
        <v>1713</v>
      </c>
      <c r="B31" s="97"/>
      <c r="C31" s="97"/>
      <c r="D31" s="97"/>
      <c r="E31" s="97" t="s">
        <v>944</v>
      </c>
      <c r="F31" s="97"/>
      <c r="G31" s="97" t="s">
        <v>945</v>
      </c>
      <c r="H31" s="97"/>
      <c r="I31" s="115" t="s">
        <v>1549</v>
      </c>
      <c r="J31" s="97"/>
    </row>
    <row r="32" spans="1:10" ht="11.25" customHeight="1">
      <c r="A32" s="96"/>
      <c r="B32" s="79"/>
      <c r="C32" s="79"/>
      <c r="D32" s="79"/>
      <c r="E32" s="79"/>
      <c r="F32" s="79"/>
      <c r="G32" s="96" t="s">
        <v>946</v>
      </c>
      <c r="H32" s="79"/>
      <c r="I32" s="126"/>
      <c r="J32" s="79"/>
    </row>
    <row r="33" spans="1:10" ht="11.25" customHeight="1">
      <c r="A33" s="102" t="s">
        <v>947</v>
      </c>
      <c r="B33" s="102"/>
      <c r="C33" s="102"/>
      <c r="D33" s="102"/>
      <c r="E33" s="102" t="s">
        <v>948</v>
      </c>
      <c r="F33" s="102"/>
      <c r="G33" s="102" t="s">
        <v>949</v>
      </c>
      <c r="H33" s="102"/>
      <c r="I33" s="104" t="s">
        <v>1549</v>
      </c>
      <c r="J33" s="233"/>
    </row>
    <row r="34" spans="1:10" ht="11.25" customHeight="1">
      <c r="A34" s="102" t="s">
        <v>950</v>
      </c>
      <c r="B34" s="102"/>
      <c r="C34" s="102"/>
      <c r="D34" s="102"/>
      <c r="E34" s="102" t="s">
        <v>951</v>
      </c>
      <c r="F34" s="102"/>
      <c r="G34" s="102" t="s">
        <v>952</v>
      </c>
      <c r="H34" s="102"/>
      <c r="I34" s="107">
        <v>15000000</v>
      </c>
      <c r="J34" s="233"/>
    </row>
    <row r="35" spans="1:10" ht="11.25" customHeight="1">
      <c r="A35" s="102" t="s">
        <v>953</v>
      </c>
      <c r="B35" s="102"/>
      <c r="C35" s="102"/>
      <c r="D35" s="102"/>
      <c r="E35" s="102" t="s">
        <v>954</v>
      </c>
      <c r="F35" s="102"/>
      <c r="G35" s="105" t="s">
        <v>1535</v>
      </c>
      <c r="H35" s="102"/>
      <c r="I35" s="107">
        <v>700000</v>
      </c>
      <c r="J35" s="233"/>
    </row>
    <row r="36" spans="1:10" ht="11.25" customHeight="1">
      <c r="A36" s="102" t="s">
        <v>2068</v>
      </c>
      <c r="B36" s="102"/>
      <c r="C36" s="102"/>
      <c r="D36" s="102"/>
      <c r="E36" s="102" t="s">
        <v>955</v>
      </c>
      <c r="F36" s="102"/>
      <c r="G36" s="102" t="s">
        <v>956</v>
      </c>
      <c r="H36" s="102"/>
      <c r="I36" s="106" t="s">
        <v>1549</v>
      </c>
      <c r="J36" s="233"/>
    </row>
    <row r="37" spans="1:10" ht="11.25" customHeight="1">
      <c r="A37" s="135" t="s">
        <v>1713</v>
      </c>
      <c r="B37" s="97"/>
      <c r="C37" s="97"/>
      <c r="D37" s="97"/>
      <c r="E37" s="4" t="s">
        <v>957</v>
      </c>
      <c r="F37" s="97"/>
      <c r="G37" s="97" t="s">
        <v>958</v>
      </c>
      <c r="H37" s="97"/>
      <c r="I37" s="106" t="s">
        <v>1549</v>
      </c>
      <c r="J37" s="231"/>
    </row>
    <row r="38" spans="1:10" ht="11.25" customHeight="1">
      <c r="A38" s="135" t="s">
        <v>1713</v>
      </c>
      <c r="B38" s="97"/>
      <c r="C38" s="97"/>
      <c r="D38" s="97"/>
      <c r="E38" s="97" t="s">
        <v>959</v>
      </c>
      <c r="F38" s="97"/>
      <c r="G38" s="97" t="s">
        <v>960</v>
      </c>
      <c r="H38" s="97"/>
      <c r="I38" s="98">
        <v>500000</v>
      </c>
      <c r="J38" s="231"/>
    </row>
    <row r="39" spans="1:10" ht="11.25" customHeight="1">
      <c r="A39" s="96"/>
      <c r="B39" s="79"/>
      <c r="C39" s="79"/>
      <c r="D39" s="79"/>
      <c r="E39" s="96" t="s">
        <v>961</v>
      </c>
      <c r="F39" s="79"/>
      <c r="G39" s="79"/>
      <c r="H39" s="79"/>
      <c r="I39" s="84"/>
      <c r="J39" s="232"/>
    </row>
    <row r="40" spans="1:10" ht="11.25" customHeight="1">
      <c r="A40" s="135" t="s">
        <v>1713</v>
      </c>
      <c r="B40" s="97"/>
      <c r="C40" s="97"/>
      <c r="D40" s="97"/>
      <c r="E40" s="97" t="s">
        <v>962</v>
      </c>
      <c r="F40" s="97"/>
      <c r="G40" s="97" t="s">
        <v>963</v>
      </c>
      <c r="H40" s="97"/>
      <c r="I40" s="98">
        <v>250000</v>
      </c>
      <c r="J40" s="231"/>
    </row>
    <row r="41" spans="1:10" ht="11.25" customHeight="1">
      <c r="A41" s="96"/>
      <c r="B41" s="79"/>
      <c r="C41" s="79"/>
      <c r="D41" s="79"/>
      <c r="E41" s="96" t="s">
        <v>964</v>
      </c>
      <c r="F41" s="79"/>
      <c r="G41" s="79"/>
      <c r="H41" s="79"/>
      <c r="I41" s="84"/>
      <c r="J41" s="232"/>
    </row>
    <row r="42" spans="1:10" ht="11.25" customHeight="1">
      <c r="A42" s="105" t="s">
        <v>1713</v>
      </c>
      <c r="B42" s="102"/>
      <c r="C42" s="102"/>
      <c r="D42" s="102"/>
      <c r="E42" s="4" t="s">
        <v>965</v>
      </c>
      <c r="F42" s="102"/>
      <c r="G42" s="102" t="s">
        <v>966</v>
      </c>
      <c r="H42" s="102"/>
      <c r="I42" s="107">
        <v>1100000</v>
      </c>
      <c r="J42" s="233"/>
    </row>
    <row r="43" spans="1:10" ht="11.25" customHeight="1">
      <c r="A43" s="102" t="s">
        <v>1663</v>
      </c>
      <c r="B43" s="102"/>
      <c r="C43" s="102"/>
      <c r="D43" s="102"/>
      <c r="E43" s="102" t="s">
        <v>967</v>
      </c>
      <c r="F43" s="102"/>
      <c r="G43" s="102" t="s">
        <v>968</v>
      </c>
      <c r="H43" s="102"/>
      <c r="I43" s="107">
        <v>100000</v>
      </c>
      <c r="J43" s="233"/>
    </row>
    <row r="44" spans="1:10" ht="11.25" customHeight="1">
      <c r="A44" s="97" t="s">
        <v>1783</v>
      </c>
      <c r="B44" s="97"/>
      <c r="C44" s="97"/>
      <c r="D44" s="97"/>
      <c r="E44" s="97" t="s">
        <v>969</v>
      </c>
      <c r="F44" s="97"/>
      <c r="G44" s="97" t="s">
        <v>970</v>
      </c>
      <c r="H44" s="97"/>
      <c r="I44" s="115" t="s">
        <v>1549</v>
      </c>
      <c r="J44" s="231"/>
    </row>
    <row r="45" spans="1:10" ht="11.25" customHeight="1">
      <c r="A45" s="79"/>
      <c r="B45" s="79"/>
      <c r="C45" s="79"/>
      <c r="D45" s="79"/>
      <c r="E45" s="96" t="s">
        <v>934</v>
      </c>
      <c r="F45" s="79"/>
      <c r="G45" s="79"/>
      <c r="H45" s="79"/>
      <c r="I45" s="126"/>
      <c r="J45" s="232"/>
    </row>
    <row r="46" spans="1:10" ht="11.25" customHeight="1">
      <c r="A46" s="135" t="s">
        <v>1713</v>
      </c>
      <c r="B46" s="97"/>
      <c r="C46" s="97"/>
      <c r="D46" s="97"/>
      <c r="E46" s="97" t="s">
        <v>971</v>
      </c>
      <c r="F46" s="97"/>
      <c r="G46" s="97" t="s">
        <v>972</v>
      </c>
      <c r="H46" s="97"/>
      <c r="I46" s="115" t="s">
        <v>1549</v>
      </c>
      <c r="J46" s="231"/>
    </row>
    <row r="47" spans="1:10" ht="12" customHeight="1">
      <c r="A47" s="96"/>
      <c r="B47" s="79"/>
      <c r="C47" s="79"/>
      <c r="D47" s="79"/>
      <c r="E47" s="312" t="s">
        <v>934</v>
      </c>
      <c r="F47" s="79"/>
      <c r="G47" s="79"/>
      <c r="H47" s="79"/>
      <c r="I47" s="126"/>
      <c r="J47" s="232"/>
    </row>
    <row r="48" spans="1:10" ht="12" customHeight="1">
      <c r="A48" s="135" t="s">
        <v>1713</v>
      </c>
      <c r="B48" s="97"/>
      <c r="C48" s="97"/>
      <c r="D48" s="97"/>
      <c r="E48" s="311" t="s">
        <v>935</v>
      </c>
      <c r="F48" s="97"/>
      <c r="G48" s="97" t="s">
        <v>973</v>
      </c>
      <c r="H48" s="97"/>
      <c r="I48" s="98">
        <v>800000</v>
      </c>
      <c r="J48" s="231"/>
    </row>
    <row r="49" spans="1:10" ht="11.25" customHeight="1">
      <c r="A49" s="135" t="s">
        <v>1713</v>
      </c>
      <c r="B49" s="97"/>
      <c r="C49" s="97"/>
      <c r="D49" s="97"/>
      <c r="E49" s="311" t="s">
        <v>936</v>
      </c>
      <c r="F49" s="97"/>
      <c r="G49" s="97" t="s">
        <v>974</v>
      </c>
      <c r="H49" s="97"/>
      <c r="I49" s="98">
        <v>3000000</v>
      </c>
      <c r="J49" s="231"/>
    </row>
    <row r="50" spans="1:10" ht="11.25" customHeight="1">
      <c r="A50" s="102" t="s">
        <v>975</v>
      </c>
      <c r="B50" s="102"/>
      <c r="C50" s="102"/>
      <c r="D50" s="102"/>
      <c r="E50" s="102" t="s">
        <v>976</v>
      </c>
      <c r="F50" s="102"/>
      <c r="G50" s="102" t="s">
        <v>977</v>
      </c>
      <c r="H50" s="102"/>
      <c r="I50" s="107">
        <v>140000</v>
      </c>
      <c r="J50" s="233"/>
    </row>
    <row r="51" spans="1:10" ht="11.25" customHeight="1">
      <c r="A51" s="105" t="s">
        <v>1713</v>
      </c>
      <c r="B51" s="102"/>
      <c r="C51" s="102"/>
      <c r="D51" s="102"/>
      <c r="E51" s="102" t="s">
        <v>978</v>
      </c>
      <c r="F51" s="102"/>
      <c r="G51" s="102" t="s">
        <v>979</v>
      </c>
      <c r="H51" s="102"/>
      <c r="I51" s="107">
        <v>8000</v>
      </c>
      <c r="J51" s="233"/>
    </row>
    <row r="52" spans="1:10" ht="11.25" customHeight="1">
      <c r="A52" s="105" t="s">
        <v>1713</v>
      </c>
      <c r="B52" s="102"/>
      <c r="C52" s="102"/>
      <c r="D52" s="102"/>
      <c r="E52" s="102" t="s">
        <v>980</v>
      </c>
      <c r="F52" s="102"/>
      <c r="G52" s="105" t="s">
        <v>1535</v>
      </c>
      <c r="H52" s="102"/>
      <c r="I52" s="107">
        <v>12000</v>
      </c>
      <c r="J52" s="233"/>
    </row>
    <row r="53" spans="1:10" ht="11.25" customHeight="1">
      <c r="A53" s="102" t="s">
        <v>2008</v>
      </c>
      <c r="B53" s="102"/>
      <c r="C53" s="102"/>
      <c r="D53" s="102"/>
      <c r="E53" s="102" t="s">
        <v>981</v>
      </c>
      <c r="F53" s="102"/>
      <c r="G53" s="102" t="s">
        <v>982</v>
      </c>
      <c r="H53" s="102"/>
      <c r="I53" s="107">
        <v>200000</v>
      </c>
      <c r="J53" s="233"/>
    </row>
    <row r="54" spans="1:10" ht="11.25" customHeight="1">
      <c r="A54" s="102" t="s">
        <v>1953</v>
      </c>
      <c r="B54" s="102"/>
      <c r="C54" s="102"/>
      <c r="D54" s="102"/>
      <c r="E54" s="102" t="s">
        <v>983</v>
      </c>
      <c r="F54" s="102"/>
      <c r="G54" s="102" t="s">
        <v>984</v>
      </c>
      <c r="H54" s="102"/>
      <c r="I54" s="107">
        <v>30000000</v>
      </c>
      <c r="J54" s="233"/>
    </row>
    <row r="55" spans="1:10" ht="11.25" customHeight="1">
      <c r="A55" s="105" t="s">
        <v>1713</v>
      </c>
      <c r="B55" s="102"/>
      <c r="C55" s="102"/>
      <c r="D55" s="102"/>
      <c r="E55" s="102" t="s">
        <v>985</v>
      </c>
      <c r="F55" s="102"/>
      <c r="G55" s="102" t="s">
        <v>986</v>
      </c>
      <c r="H55" s="102"/>
      <c r="I55" s="107">
        <v>50000000</v>
      </c>
      <c r="J55" s="233"/>
    </row>
    <row r="56" spans="1:10" ht="11.25" customHeight="1">
      <c r="A56" s="105" t="s">
        <v>1713</v>
      </c>
      <c r="B56" s="102"/>
      <c r="C56" s="101" t="s">
        <v>1537</v>
      </c>
      <c r="D56" s="102"/>
      <c r="E56" s="102" t="s">
        <v>987</v>
      </c>
      <c r="F56" s="102"/>
      <c r="G56" s="102" t="s">
        <v>988</v>
      </c>
      <c r="H56" s="102"/>
      <c r="I56" s="107">
        <v>160000</v>
      </c>
      <c r="J56" s="233"/>
    </row>
    <row r="57" spans="1:10" ht="11.25" customHeight="1">
      <c r="A57" s="105" t="s">
        <v>1713</v>
      </c>
      <c r="B57" s="102"/>
      <c r="C57" s="102"/>
      <c r="D57" s="102"/>
      <c r="E57" s="102" t="s">
        <v>989</v>
      </c>
      <c r="F57" s="102"/>
      <c r="G57" s="102" t="s">
        <v>990</v>
      </c>
      <c r="H57" s="102"/>
      <c r="I57" s="107">
        <v>15000000</v>
      </c>
      <c r="J57" s="233"/>
    </row>
    <row r="58" spans="1:10" ht="11.25" customHeight="1">
      <c r="A58" s="105" t="s">
        <v>1713</v>
      </c>
      <c r="B58" s="102"/>
      <c r="C58" s="102"/>
      <c r="D58" s="102"/>
      <c r="E58" s="102" t="s">
        <v>991</v>
      </c>
      <c r="F58" s="102"/>
      <c r="G58" s="102" t="s">
        <v>992</v>
      </c>
      <c r="H58" s="102"/>
      <c r="I58" s="107">
        <v>15000000</v>
      </c>
      <c r="J58" s="233"/>
    </row>
    <row r="59" spans="1:10" ht="11.25" customHeight="1">
      <c r="A59" s="105" t="s">
        <v>1713</v>
      </c>
      <c r="B59" s="102"/>
      <c r="C59" s="102"/>
      <c r="D59" s="102"/>
      <c r="E59" s="102" t="s">
        <v>993</v>
      </c>
      <c r="F59" s="102"/>
      <c r="G59" s="102" t="s">
        <v>994</v>
      </c>
      <c r="H59" s="102"/>
      <c r="I59" s="107">
        <v>30000000</v>
      </c>
      <c r="J59" s="233"/>
    </row>
    <row r="60" spans="1:10" ht="11.25" customHeight="1">
      <c r="A60" s="105" t="s">
        <v>1713</v>
      </c>
      <c r="B60" s="102"/>
      <c r="C60" s="102"/>
      <c r="D60" s="102"/>
      <c r="E60" s="102" t="s">
        <v>995</v>
      </c>
      <c r="F60" s="102"/>
      <c r="G60" s="102" t="s">
        <v>992</v>
      </c>
      <c r="H60" s="102"/>
      <c r="I60" s="107">
        <v>17000000</v>
      </c>
      <c r="J60" s="233"/>
    </row>
    <row r="61" spans="1:10" ht="11.25" customHeight="1">
      <c r="A61" s="102" t="s">
        <v>996</v>
      </c>
      <c r="B61" s="102"/>
      <c r="C61" s="102"/>
      <c r="D61" s="102"/>
      <c r="E61" s="102" t="s">
        <v>997</v>
      </c>
      <c r="F61" s="102"/>
      <c r="G61" s="102" t="s">
        <v>998</v>
      </c>
      <c r="H61" s="102"/>
      <c r="I61" s="107">
        <v>4000</v>
      </c>
      <c r="J61" s="233"/>
    </row>
    <row r="62" spans="1:10" ht="11.25" customHeight="1">
      <c r="A62" s="105" t="s">
        <v>1713</v>
      </c>
      <c r="B62" s="102"/>
      <c r="C62" s="102"/>
      <c r="D62" s="102"/>
      <c r="E62" s="102" t="s">
        <v>999</v>
      </c>
      <c r="F62" s="102"/>
      <c r="G62" s="102" t="s">
        <v>972</v>
      </c>
      <c r="H62" s="102"/>
      <c r="I62" s="107">
        <v>2100</v>
      </c>
      <c r="J62" s="233"/>
    </row>
    <row r="63" spans="1:10" ht="11.25" customHeight="1">
      <c r="A63" s="105" t="s">
        <v>1713</v>
      </c>
      <c r="B63" s="102"/>
      <c r="C63" s="102"/>
      <c r="D63" s="102"/>
      <c r="E63" s="102" t="s">
        <v>1000</v>
      </c>
      <c r="F63" s="102"/>
      <c r="G63" s="102" t="s">
        <v>1001</v>
      </c>
      <c r="H63" s="102"/>
      <c r="I63" s="107">
        <v>4000</v>
      </c>
      <c r="J63" s="233"/>
    </row>
    <row r="64" spans="1:10" ht="11.25" customHeight="1">
      <c r="A64" s="105" t="s">
        <v>1713</v>
      </c>
      <c r="B64" s="102"/>
      <c r="C64" s="102"/>
      <c r="D64" s="102"/>
      <c r="E64" s="102" t="s">
        <v>1002</v>
      </c>
      <c r="F64" s="102"/>
      <c r="G64" s="102" t="s">
        <v>1003</v>
      </c>
      <c r="H64" s="102"/>
      <c r="I64" s="104" t="s">
        <v>1549</v>
      </c>
      <c r="J64" s="233"/>
    </row>
    <row r="65" spans="1:10" ht="11.25" customHeight="1">
      <c r="A65" s="355" t="s">
        <v>1745</v>
      </c>
      <c r="B65" s="355"/>
      <c r="C65" s="355"/>
      <c r="D65" s="355"/>
      <c r="E65" s="355"/>
      <c r="F65" s="355"/>
      <c r="G65" s="355"/>
      <c r="H65" s="355"/>
      <c r="I65" s="355"/>
      <c r="J65" s="355"/>
    </row>
    <row r="66" spans="1:10" ht="12" customHeight="1">
      <c r="A66" s="350"/>
      <c r="B66" s="350"/>
      <c r="C66" s="350"/>
      <c r="D66" s="350"/>
      <c r="E66" s="350"/>
      <c r="F66" s="350"/>
      <c r="G66" s="350"/>
      <c r="H66" s="350"/>
      <c r="I66" s="350"/>
      <c r="J66" s="350"/>
    </row>
    <row r="67" spans="1:10" ht="11.25" customHeight="1">
      <c r="A67" s="337" t="s">
        <v>1485</v>
      </c>
      <c r="B67" s="337"/>
      <c r="C67" s="337"/>
      <c r="D67" s="337"/>
      <c r="E67" s="337"/>
      <c r="F67" s="337"/>
      <c r="G67" s="337"/>
      <c r="H67" s="337"/>
      <c r="I67" s="337"/>
      <c r="J67" s="337"/>
    </row>
    <row r="68" spans="1:10" ht="11.25" customHeight="1">
      <c r="A68" s="337" t="s">
        <v>917</v>
      </c>
      <c r="B68" s="337"/>
      <c r="C68" s="337"/>
      <c r="D68" s="337"/>
      <c r="E68" s="337"/>
      <c r="F68" s="337"/>
      <c r="G68" s="337"/>
      <c r="H68" s="337"/>
      <c r="I68" s="337"/>
      <c r="J68" s="337"/>
    </row>
    <row r="69" spans="1:10" ht="11.25" customHeight="1">
      <c r="A69" s="337"/>
      <c r="B69" s="337"/>
      <c r="C69" s="337"/>
      <c r="D69" s="337"/>
      <c r="E69" s="337"/>
      <c r="F69" s="337"/>
      <c r="G69" s="337"/>
      <c r="H69" s="337"/>
      <c r="I69" s="337"/>
      <c r="J69" s="337"/>
    </row>
    <row r="70" spans="1:10" ht="11.25" customHeight="1">
      <c r="A70" s="93" t="s">
        <v>1521</v>
      </c>
      <c r="B70" s="93"/>
      <c r="C70" s="93"/>
      <c r="D70" s="93"/>
      <c r="E70" s="93"/>
      <c r="F70" s="93"/>
      <c r="G70" s="93"/>
      <c r="H70" s="93"/>
      <c r="I70" s="223"/>
      <c r="J70" s="93"/>
    </row>
    <row r="71" spans="1:10" ht="11.25" customHeight="1">
      <c r="A71" s="338"/>
      <c r="B71" s="338"/>
      <c r="C71" s="338"/>
      <c r="D71" s="338"/>
      <c r="E71" s="338"/>
      <c r="F71" s="338"/>
      <c r="G71" s="338"/>
      <c r="H71" s="338"/>
      <c r="I71" s="338"/>
      <c r="J71" s="338"/>
    </row>
    <row r="72" spans="1:10" ht="11.25" customHeight="1">
      <c r="A72" s="351"/>
      <c r="B72" s="351"/>
      <c r="C72" s="351"/>
      <c r="D72" s="74"/>
      <c r="E72" s="75" t="s">
        <v>2056</v>
      </c>
      <c r="F72" s="74"/>
      <c r="G72" s="75"/>
      <c r="H72" s="74"/>
      <c r="I72" s="77" t="s">
        <v>1763</v>
      </c>
      <c r="J72" s="74"/>
    </row>
    <row r="73" spans="1:10" ht="11.25" customHeight="1">
      <c r="A73" s="78" t="s">
        <v>1579</v>
      </c>
      <c r="B73" s="78"/>
      <c r="C73" s="78"/>
      <c r="D73" s="78"/>
      <c r="E73" s="73" t="s">
        <v>2057</v>
      </c>
      <c r="F73" s="79"/>
      <c r="G73" s="73" t="s">
        <v>1678</v>
      </c>
      <c r="H73" s="73"/>
      <c r="I73" s="189" t="s">
        <v>1855</v>
      </c>
      <c r="J73" s="79"/>
    </row>
    <row r="74" spans="1:10" ht="11.25" customHeight="1">
      <c r="A74" s="79" t="s">
        <v>1649</v>
      </c>
      <c r="B74" s="79"/>
      <c r="C74" s="79"/>
      <c r="D74" s="81"/>
      <c r="E74" s="81"/>
      <c r="F74" s="81"/>
      <c r="G74" s="81"/>
      <c r="H74" s="81"/>
      <c r="I74" s="111"/>
      <c r="J74" s="236"/>
    </row>
    <row r="75" spans="1:10" ht="11.25" customHeight="1">
      <c r="A75" s="96" t="s">
        <v>1004</v>
      </c>
      <c r="B75" s="102"/>
      <c r="C75" s="102"/>
      <c r="D75" s="86"/>
      <c r="E75" s="86" t="s">
        <v>997</v>
      </c>
      <c r="F75" s="86"/>
      <c r="G75" s="86" t="s">
        <v>1005</v>
      </c>
      <c r="H75" s="86"/>
      <c r="I75" s="88">
        <v>500000</v>
      </c>
      <c r="J75" s="240"/>
    </row>
    <row r="76" spans="1:10" ht="11.25" customHeight="1">
      <c r="A76" s="190" t="s">
        <v>1713</v>
      </c>
      <c r="B76" s="97"/>
      <c r="C76" s="97"/>
      <c r="D76" s="81"/>
      <c r="E76" s="81" t="s">
        <v>1643</v>
      </c>
      <c r="F76" s="81"/>
      <c r="G76" s="102" t="s">
        <v>1006</v>
      </c>
      <c r="H76" s="81"/>
      <c r="I76" s="111">
        <v>70000</v>
      </c>
      <c r="J76" s="236"/>
    </row>
    <row r="77" spans="1:10" ht="11.25" customHeight="1">
      <c r="A77" s="190" t="s">
        <v>1713</v>
      </c>
      <c r="B77" s="97"/>
      <c r="C77" s="97"/>
      <c r="D77" s="102"/>
      <c r="E77" s="99" t="s">
        <v>1644</v>
      </c>
      <c r="F77" s="102"/>
      <c r="G77" s="105" t="s">
        <v>1535</v>
      </c>
      <c r="H77" s="102"/>
      <c r="I77" s="104">
        <v>230000</v>
      </c>
      <c r="J77" s="233"/>
    </row>
    <row r="78" spans="1:10" ht="11.25" customHeight="1">
      <c r="A78" s="96" t="s">
        <v>2006</v>
      </c>
      <c r="B78" s="102"/>
      <c r="C78" s="102"/>
      <c r="D78" s="86"/>
      <c r="E78" s="102" t="s">
        <v>997</v>
      </c>
      <c r="F78" s="86"/>
      <c r="G78" s="86" t="s">
        <v>1005</v>
      </c>
      <c r="H78" s="86"/>
      <c r="I78" s="88">
        <v>450000</v>
      </c>
      <c r="J78" s="240"/>
    </row>
    <row r="79" spans="1:10" ht="11.25" customHeight="1">
      <c r="A79" s="190" t="s">
        <v>1713</v>
      </c>
      <c r="B79" s="97"/>
      <c r="C79" s="97"/>
      <c r="D79" s="81"/>
      <c r="E79" s="81" t="s">
        <v>1643</v>
      </c>
      <c r="F79" s="81"/>
      <c r="G79" s="102" t="s">
        <v>1006</v>
      </c>
      <c r="H79" s="81"/>
      <c r="I79" s="111">
        <v>170000</v>
      </c>
      <c r="J79" s="236"/>
    </row>
    <row r="80" spans="1:10" ht="11.25" customHeight="1">
      <c r="A80" s="190" t="s">
        <v>1713</v>
      </c>
      <c r="B80" s="97"/>
      <c r="C80" s="102"/>
      <c r="D80" s="102"/>
      <c r="E80" s="99" t="s">
        <v>1644</v>
      </c>
      <c r="F80" s="102"/>
      <c r="G80" s="105" t="s">
        <v>1535</v>
      </c>
      <c r="H80" s="102"/>
      <c r="I80" s="104">
        <v>360000</v>
      </c>
      <c r="J80" s="233"/>
    </row>
    <row r="81" spans="1:10" ht="11.25" customHeight="1">
      <c r="A81" s="97" t="s">
        <v>1007</v>
      </c>
      <c r="B81" s="97"/>
      <c r="C81" s="110"/>
      <c r="D81" s="74"/>
      <c r="E81" s="74" t="s">
        <v>1645</v>
      </c>
      <c r="F81" s="74"/>
      <c r="G81" s="74" t="s">
        <v>1008</v>
      </c>
      <c r="H81" s="74"/>
      <c r="I81" s="109"/>
      <c r="J81" s="245"/>
    </row>
    <row r="82" spans="1:10" ht="11.25" customHeight="1">
      <c r="A82" s="95" t="s">
        <v>1009</v>
      </c>
      <c r="B82" s="74"/>
      <c r="C82" s="74"/>
      <c r="D82" s="74"/>
      <c r="E82" s="95" t="s">
        <v>1010</v>
      </c>
      <c r="F82" s="74"/>
      <c r="G82" s="81"/>
      <c r="H82" s="74"/>
      <c r="I82" s="109"/>
      <c r="J82" s="245"/>
    </row>
    <row r="83" spans="1:10" ht="11.25" customHeight="1">
      <c r="A83" s="79"/>
      <c r="B83" s="81"/>
      <c r="C83" s="110" t="s">
        <v>1668</v>
      </c>
      <c r="D83" s="81"/>
      <c r="E83" s="95" t="s">
        <v>1011</v>
      </c>
      <c r="F83" s="81"/>
      <c r="G83" s="81" t="s">
        <v>1012</v>
      </c>
      <c r="H83" s="81"/>
      <c r="I83" s="111" t="s">
        <v>1549</v>
      </c>
      <c r="J83" s="236"/>
    </row>
    <row r="84" spans="1:10" ht="11.25" customHeight="1">
      <c r="A84" s="105" t="s">
        <v>1713</v>
      </c>
      <c r="B84" s="102"/>
      <c r="C84" s="101" t="s">
        <v>1535</v>
      </c>
      <c r="D84" s="102"/>
      <c r="E84" s="105" t="s">
        <v>1013</v>
      </c>
      <c r="F84" s="102"/>
      <c r="G84" s="102" t="s">
        <v>1014</v>
      </c>
      <c r="H84" s="102"/>
      <c r="I84" s="104" t="s">
        <v>1549</v>
      </c>
      <c r="J84" s="233"/>
    </row>
    <row r="85" spans="1:10" ht="11.25" customHeight="1">
      <c r="A85" s="105" t="s">
        <v>1713</v>
      </c>
      <c r="B85" s="102"/>
      <c r="C85" s="101" t="s">
        <v>1535</v>
      </c>
      <c r="D85" s="102"/>
      <c r="E85" s="105" t="s">
        <v>1015</v>
      </c>
      <c r="F85" s="102"/>
      <c r="G85" s="102" t="s">
        <v>1016</v>
      </c>
      <c r="H85" s="102"/>
      <c r="I85" s="104" t="s">
        <v>1549</v>
      </c>
      <c r="J85" s="233"/>
    </row>
    <row r="86" spans="1:10" ht="11.25" customHeight="1">
      <c r="A86" s="105" t="s">
        <v>1713</v>
      </c>
      <c r="B86" s="102"/>
      <c r="C86" s="101" t="s">
        <v>1535</v>
      </c>
      <c r="D86" s="102"/>
      <c r="E86" s="105" t="s">
        <v>1017</v>
      </c>
      <c r="F86" s="102"/>
      <c r="G86" s="102" t="s">
        <v>1018</v>
      </c>
      <c r="H86" s="102"/>
      <c r="I86" s="104" t="s">
        <v>1549</v>
      </c>
      <c r="J86" s="233"/>
    </row>
    <row r="87" spans="1:10" ht="11.25" customHeight="1">
      <c r="A87" s="105" t="s">
        <v>1713</v>
      </c>
      <c r="B87" s="102"/>
      <c r="C87" s="101" t="s">
        <v>1535</v>
      </c>
      <c r="D87" s="102"/>
      <c r="E87" s="105" t="s">
        <v>1019</v>
      </c>
      <c r="F87" s="102"/>
      <c r="G87" s="102" t="s">
        <v>1020</v>
      </c>
      <c r="H87" s="102"/>
      <c r="I87" s="104" t="s">
        <v>1549</v>
      </c>
      <c r="J87" s="233"/>
    </row>
    <row r="88" spans="1:10" ht="11.25" customHeight="1">
      <c r="A88" s="105" t="s">
        <v>1713</v>
      </c>
      <c r="B88" s="102"/>
      <c r="C88" s="101" t="s">
        <v>1535</v>
      </c>
      <c r="D88" s="102"/>
      <c r="E88" s="105" t="s">
        <v>1021</v>
      </c>
      <c r="F88" s="102"/>
      <c r="G88" s="105" t="s">
        <v>1022</v>
      </c>
      <c r="H88" s="102"/>
      <c r="I88" s="106" t="s">
        <v>1549</v>
      </c>
      <c r="J88" s="233"/>
    </row>
    <row r="89" spans="1:10" ht="11.25" customHeight="1">
      <c r="A89" s="102" t="s">
        <v>547</v>
      </c>
      <c r="B89" s="102"/>
      <c r="C89" s="102"/>
      <c r="D89" s="102"/>
      <c r="E89" s="102" t="s">
        <v>1023</v>
      </c>
      <c r="F89" s="102"/>
      <c r="G89" s="102" t="s">
        <v>1024</v>
      </c>
      <c r="H89" s="102"/>
      <c r="I89" s="104" t="s">
        <v>1549</v>
      </c>
      <c r="J89" s="233"/>
    </row>
    <row r="90" spans="1:10" ht="11.25" customHeight="1">
      <c r="A90" s="102" t="s">
        <v>1025</v>
      </c>
      <c r="B90" s="102"/>
      <c r="C90" s="102"/>
      <c r="D90" s="102"/>
      <c r="E90" s="102" t="s">
        <v>1026</v>
      </c>
      <c r="F90" s="102"/>
      <c r="G90" s="102" t="s">
        <v>1027</v>
      </c>
      <c r="H90" s="102"/>
      <c r="I90" s="107">
        <v>200000</v>
      </c>
      <c r="J90" s="233"/>
    </row>
    <row r="91" spans="1:10" ht="11.25" customHeight="1">
      <c r="A91" s="105" t="s">
        <v>1713</v>
      </c>
      <c r="B91" s="102"/>
      <c r="C91" s="102"/>
      <c r="D91" s="102"/>
      <c r="E91" s="102" t="s">
        <v>1028</v>
      </c>
      <c r="F91" s="102"/>
      <c r="G91" s="102" t="s">
        <v>768</v>
      </c>
      <c r="H91" s="102"/>
      <c r="I91" s="107">
        <v>400000</v>
      </c>
      <c r="J91" s="233"/>
    </row>
    <row r="92" spans="1:10" ht="11.25" customHeight="1">
      <c r="A92" s="105" t="s">
        <v>1713</v>
      </c>
      <c r="B92" s="102"/>
      <c r="C92" s="102"/>
      <c r="D92" s="102"/>
      <c r="E92" s="102" t="s">
        <v>1029</v>
      </c>
      <c r="F92" s="102"/>
      <c r="G92" s="102" t="s">
        <v>1030</v>
      </c>
      <c r="H92" s="102"/>
      <c r="I92" s="104" t="s">
        <v>1549</v>
      </c>
      <c r="J92" s="233"/>
    </row>
    <row r="93" spans="1:10" ht="11.25" customHeight="1">
      <c r="A93" s="105" t="s">
        <v>1713</v>
      </c>
      <c r="B93" s="102"/>
      <c r="C93" s="102"/>
      <c r="D93" s="102"/>
      <c r="E93" s="102" t="s">
        <v>1031</v>
      </c>
      <c r="F93" s="102"/>
      <c r="G93" s="146" t="s">
        <v>956</v>
      </c>
      <c r="H93" s="102"/>
      <c r="I93" s="104" t="s">
        <v>1549</v>
      </c>
      <c r="J93" s="233"/>
    </row>
    <row r="94" spans="1:10" ht="11.25" customHeight="1">
      <c r="A94" s="105" t="s">
        <v>1713</v>
      </c>
      <c r="B94" s="102"/>
      <c r="C94" s="102"/>
      <c r="D94" s="102"/>
      <c r="E94" s="102" t="s">
        <v>1032</v>
      </c>
      <c r="F94" s="102"/>
      <c r="G94" s="102" t="s">
        <v>1033</v>
      </c>
      <c r="H94" s="102"/>
      <c r="I94" s="107">
        <v>450000</v>
      </c>
      <c r="J94" s="233"/>
    </row>
    <row r="95" spans="1:10" ht="11.25" customHeight="1">
      <c r="A95" s="105" t="s">
        <v>1713</v>
      </c>
      <c r="B95" s="102"/>
      <c r="C95" s="102"/>
      <c r="D95" s="102"/>
      <c r="E95" s="102" t="s">
        <v>1034</v>
      </c>
      <c r="F95" s="102"/>
      <c r="G95" s="102" t="s">
        <v>1035</v>
      </c>
      <c r="H95" s="102"/>
      <c r="I95" s="104" t="s">
        <v>1549</v>
      </c>
      <c r="J95" s="233"/>
    </row>
    <row r="96" spans="1:10" ht="11.25" customHeight="1">
      <c r="A96" s="105" t="s">
        <v>1713</v>
      </c>
      <c r="B96" s="102"/>
      <c r="C96" s="102"/>
      <c r="D96" s="102"/>
      <c r="E96" s="102" t="s">
        <v>1036</v>
      </c>
      <c r="F96" s="102"/>
      <c r="G96" s="102" t="s">
        <v>1037</v>
      </c>
      <c r="H96" s="102"/>
      <c r="I96" s="107">
        <v>160000</v>
      </c>
      <c r="J96" s="233"/>
    </row>
    <row r="97" spans="1:10" ht="11.25" customHeight="1">
      <c r="A97" s="99" t="s">
        <v>1038</v>
      </c>
      <c r="B97" s="99"/>
      <c r="C97" s="99"/>
      <c r="D97" s="99"/>
      <c r="E97" s="102" t="s">
        <v>1000</v>
      </c>
      <c r="F97" s="102"/>
      <c r="G97" s="102" t="s">
        <v>1039</v>
      </c>
      <c r="H97" s="102"/>
      <c r="I97" s="107">
        <v>5000</v>
      </c>
      <c r="J97" s="233"/>
    </row>
    <row r="98" spans="1:10" ht="11.25" customHeight="1">
      <c r="A98" s="102" t="s">
        <v>709</v>
      </c>
      <c r="B98" s="102"/>
      <c r="C98" s="102"/>
      <c r="D98" s="102"/>
      <c r="E98" s="102" t="s">
        <v>1040</v>
      </c>
      <c r="F98" s="102"/>
      <c r="G98" s="102" t="s">
        <v>1041</v>
      </c>
      <c r="H98" s="102"/>
      <c r="I98" s="104" t="s">
        <v>1549</v>
      </c>
      <c r="J98" s="233"/>
    </row>
    <row r="99" spans="1:10" ht="11.25" customHeight="1">
      <c r="A99" s="102" t="s">
        <v>2041</v>
      </c>
      <c r="B99" s="102"/>
      <c r="C99" s="102"/>
      <c r="D99" s="102"/>
      <c r="E99" s="102" t="s">
        <v>1042</v>
      </c>
      <c r="F99" s="102"/>
      <c r="G99" s="102" t="s">
        <v>1043</v>
      </c>
      <c r="H99" s="102"/>
      <c r="I99" s="104" t="s">
        <v>1549</v>
      </c>
      <c r="J99" s="233"/>
    </row>
    <row r="100" spans="1:10" ht="11.25" customHeight="1">
      <c r="A100" s="105" t="s">
        <v>1713</v>
      </c>
      <c r="B100" s="102"/>
      <c r="C100" s="102"/>
      <c r="D100" s="102"/>
      <c r="E100" s="102" t="s">
        <v>1044</v>
      </c>
      <c r="F100" s="102"/>
      <c r="G100" s="105" t="s">
        <v>1535</v>
      </c>
      <c r="H100" s="102"/>
      <c r="I100" s="104" t="s">
        <v>1549</v>
      </c>
      <c r="J100" s="233"/>
    </row>
    <row r="101" spans="1:10" ht="11.25" customHeight="1">
      <c r="A101" s="105" t="s">
        <v>1713</v>
      </c>
      <c r="B101" s="102"/>
      <c r="C101" s="102"/>
      <c r="D101" s="102"/>
      <c r="E101" s="102" t="s">
        <v>1045</v>
      </c>
      <c r="F101" s="102"/>
      <c r="G101" s="105" t="s">
        <v>1535</v>
      </c>
      <c r="H101" s="102"/>
      <c r="I101" s="104" t="s">
        <v>1549</v>
      </c>
      <c r="J101" s="233"/>
    </row>
    <row r="102" spans="1:10" ht="12" customHeight="1">
      <c r="A102" s="105" t="s">
        <v>1713</v>
      </c>
      <c r="B102" s="102"/>
      <c r="C102" s="102"/>
      <c r="D102" s="102"/>
      <c r="E102" s="102" t="s">
        <v>1046</v>
      </c>
      <c r="F102" s="102"/>
      <c r="G102" s="102" t="s">
        <v>1047</v>
      </c>
      <c r="H102" s="102"/>
      <c r="I102" s="104" t="s">
        <v>1549</v>
      </c>
      <c r="J102" s="233"/>
    </row>
    <row r="103" spans="1:10" ht="11.25" customHeight="1">
      <c r="A103" s="135" t="s">
        <v>1713</v>
      </c>
      <c r="B103" s="74"/>
      <c r="C103" s="74"/>
      <c r="D103" s="74"/>
      <c r="E103" s="74" t="s">
        <v>1048</v>
      </c>
      <c r="F103" s="74"/>
      <c r="G103" s="74" t="s">
        <v>1049</v>
      </c>
      <c r="H103" s="74"/>
      <c r="I103" s="109" t="s">
        <v>1549</v>
      </c>
      <c r="J103" s="245"/>
    </row>
    <row r="104" spans="1:10" ht="11.25" customHeight="1">
      <c r="A104" s="74"/>
      <c r="B104" s="74"/>
      <c r="C104" s="74"/>
      <c r="D104" s="74"/>
      <c r="E104" s="74"/>
      <c r="F104" s="74"/>
      <c r="G104" s="95" t="s">
        <v>1050</v>
      </c>
      <c r="H104" s="74"/>
      <c r="I104" s="109"/>
      <c r="J104" s="245"/>
    </row>
    <row r="105" spans="1:10" ht="12" customHeight="1">
      <c r="A105" s="79"/>
      <c r="B105" s="79"/>
      <c r="C105" s="79"/>
      <c r="D105" s="79"/>
      <c r="E105" s="79"/>
      <c r="F105" s="79"/>
      <c r="G105" s="96" t="s">
        <v>977</v>
      </c>
      <c r="H105" s="79"/>
      <c r="I105" s="126"/>
      <c r="J105" s="232"/>
    </row>
    <row r="106" spans="1:10" ht="11.25" customHeight="1">
      <c r="A106" s="79" t="s">
        <v>65</v>
      </c>
      <c r="B106" s="79"/>
      <c r="C106" s="79"/>
      <c r="D106" s="102"/>
      <c r="E106" s="103" t="s">
        <v>919</v>
      </c>
      <c r="F106" s="102"/>
      <c r="G106" s="102" t="s">
        <v>755</v>
      </c>
      <c r="H106" s="102"/>
      <c r="I106" s="104">
        <v>15</v>
      </c>
      <c r="J106" s="235" t="s">
        <v>1906</v>
      </c>
    </row>
    <row r="107" spans="1:10" ht="11.25" customHeight="1">
      <c r="A107" s="105" t="s">
        <v>1713</v>
      </c>
      <c r="B107" s="102"/>
      <c r="C107" s="79"/>
      <c r="D107" s="102"/>
      <c r="E107" s="86" t="s">
        <v>1051</v>
      </c>
      <c r="F107" s="86"/>
      <c r="G107" s="86" t="s">
        <v>1549</v>
      </c>
      <c r="H107" s="86"/>
      <c r="I107" s="88" t="s">
        <v>1549</v>
      </c>
      <c r="J107" s="237"/>
    </row>
    <row r="108" spans="1:10" ht="11.25" customHeight="1">
      <c r="A108" s="105" t="s">
        <v>1713</v>
      </c>
      <c r="B108" s="102"/>
      <c r="C108" s="79"/>
      <c r="D108" s="102"/>
      <c r="E108" s="142" t="s">
        <v>1052</v>
      </c>
      <c r="F108" s="142"/>
      <c r="G108" s="142" t="s">
        <v>1053</v>
      </c>
      <c r="H108" s="142"/>
      <c r="I108" s="143" t="s">
        <v>1549</v>
      </c>
      <c r="J108" s="237"/>
    </row>
    <row r="109" spans="1:10" ht="11.25" customHeight="1">
      <c r="A109" s="105" t="s">
        <v>1713</v>
      </c>
      <c r="B109" s="102"/>
      <c r="C109" s="79"/>
      <c r="D109" s="86"/>
      <c r="E109" s="313" t="s">
        <v>937</v>
      </c>
      <c r="F109" s="142"/>
      <c r="G109" s="142" t="s">
        <v>1054</v>
      </c>
      <c r="H109" s="142"/>
      <c r="I109" s="143" t="s">
        <v>1549</v>
      </c>
      <c r="J109" s="237"/>
    </row>
    <row r="110" spans="1:10" ht="11.25" customHeight="1">
      <c r="A110" s="79" t="s">
        <v>1055</v>
      </c>
      <c r="B110" s="79"/>
      <c r="C110" s="79"/>
      <c r="D110" s="81"/>
      <c r="E110" s="81" t="s">
        <v>1056</v>
      </c>
      <c r="F110" s="81"/>
      <c r="G110" s="79" t="s">
        <v>1057</v>
      </c>
      <c r="H110" s="81"/>
      <c r="I110" s="111">
        <v>7</v>
      </c>
      <c r="J110" s="236"/>
    </row>
    <row r="111" spans="1:10" ht="11.25" customHeight="1">
      <c r="A111" s="97" t="s">
        <v>1727</v>
      </c>
      <c r="B111" s="97"/>
      <c r="C111" s="136" t="s">
        <v>1561</v>
      </c>
      <c r="D111" s="97"/>
      <c r="E111" s="97" t="s">
        <v>1058</v>
      </c>
      <c r="F111" s="97"/>
      <c r="G111" s="97" t="s">
        <v>1059</v>
      </c>
      <c r="H111" s="97"/>
      <c r="I111" s="115"/>
      <c r="J111" s="231"/>
    </row>
    <row r="112" spans="1:10" ht="11.25" customHeight="1">
      <c r="A112" s="81"/>
      <c r="B112" s="81"/>
      <c r="C112" s="110"/>
      <c r="D112" s="86"/>
      <c r="E112" s="83" t="s">
        <v>1060</v>
      </c>
      <c r="F112" s="86"/>
      <c r="G112" s="83" t="s">
        <v>1061</v>
      </c>
      <c r="H112" s="86"/>
      <c r="I112" s="88">
        <v>5500</v>
      </c>
      <c r="J112" s="240"/>
    </row>
    <row r="113" spans="1:10" ht="11.25" customHeight="1">
      <c r="A113" s="105" t="s">
        <v>1713</v>
      </c>
      <c r="B113" s="142"/>
      <c r="C113" s="140" t="s">
        <v>1535</v>
      </c>
      <c r="D113" s="142"/>
      <c r="E113" s="40" t="s">
        <v>1062</v>
      </c>
      <c r="F113" s="86"/>
      <c r="G113" s="83" t="s">
        <v>1063</v>
      </c>
      <c r="H113" s="86"/>
      <c r="I113" s="88">
        <v>5000</v>
      </c>
      <c r="J113" s="240"/>
    </row>
    <row r="114" spans="1:10" ht="11.25" customHeight="1">
      <c r="A114" s="105" t="s">
        <v>1713</v>
      </c>
      <c r="B114" s="142"/>
      <c r="C114" s="140" t="s">
        <v>1535</v>
      </c>
      <c r="D114" s="142"/>
      <c r="E114" s="138" t="s">
        <v>1064</v>
      </c>
      <c r="F114" s="142"/>
      <c r="G114" s="138" t="s">
        <v>1065</v>
      </c>
      <c r="H114" s="142"/>
      <c r="I114" s="143">
        <v>1700</v>
      </c>
      <c r="J114" s="237"/>
    </row>
    <row r="115" spans="1:10" ht="11.25" customHeight="1">
      <c r="A115" s="96" t="s">
        <v>1713</v>
      </c>
      <c r="B115" s="86"/>
      <c r="C115" s="152" t="s">
        <v>1535</v>
      </c>
      <c r="D115" s="86"/>
      <c r="E115" s="83" t="s">
        <v>1066</v>
      </c>
      <c r="F115" s="86"/>
      <c r="G115" s="83" t="s">
        <v>1067</v>
      </c>
      <c r="H115" s="86"/>
      <c r="I115" s="88">
        <v>4000</v>
      </c>
      <c r="J115" s="240"/>
    </row>
    <row r="116" spans="1:10" ht="11.25" customHeight="1">
      <c r="A116" s="105" t="s">
        <v>1713</v>
      </c>
      <c r="B116" s="142"/>
      <c r="C116" s="140" t="s">
        <v>1535</v>
      </c>
      <c r="D116" s="142"/>
      <c r="E116" s="138" t="s">
        <v>1068</v>
      </c>
      <c r="F116" s="142"/>
      <c r="G116" s="138" t="s">
        <v>1069</v>
      </c>
      <c r="H116" s="142"/>
      <c r="I116" s="143">
        <v>2700</v>
      </c>
      <c r="J116" s="237"/>
    </row>
    <row r="117" spans="1:10" ht="11.25" customHeight="1">
      <c r="A117" s="105" t="s">
        <v>1713</v>
      </c>
      <c r="B117" s="142"/>
      <c r="C117" s="140" t="s">
        <v>1535</v>
      </c>
      <c r="D117" s="142"/>
      <c r="E117" s="138" t="s">
        <v>1070</v>
      </c>
      <c r="F117" s="142"/>
      <c r="G117" s="138" t="s">
        <v>1067</v>
      </c>
      <c r="H117" s="142"/>
      <c r="I117" s="143">
        <v>1500</v>
      </c>
      <c r="J117" s="237"/>
    </row>
    <row r="118" spans="1:10" ht="11.25" customHeight="1">
      <c r="A118" s="105" t="s">
        <v>1713</v>
      </c>
      <c r="B118" s="142"/>
      <c r="C118" s="140" t="s">
        <v>1535</v>
      </c>
      <c r="D118" s="142"/>
      <c r="E118" s="138" t="s">
        <v>1071</v>
      </c>
      <c r="F118" s="142"/>
      <c r="G118" s="190" t="s">
        <v>1535</v>
      </c>
      <c r="H118" s="142"/>
      <c r="I118" s="143">
        <v>1100</v>
      </c>
      <c r="J118" s="237"/>
    </row>
    <row r="119" spans="1:10" ht="11.25" customHeight="1">
      <c r="A119" s="105" t="s">
        <v>1713</v>
      </c>
      <c r="B119" s="142"/>
      <c r="C119" s="140" t="s">
        <v>1535</v>
      </c>
      <c r="D119" s="142"/>
      <c r="E119" s="138" t="s">
        <v>1072</v>
      </c>
      <c r="F119" s="142"/>
      <c r="G119" s="138" t="s">
        <v>1073</v>
      </c>
      <c r="H119" s="142"/>
      <c r="I119" s="143">
        <v>3000</v>
      </c>
      <c r="J119" s="237"/>
    </row>
    <row r="120" spans="1:10" ht="11.25" customHeight="1">
      <c r="A120" s="105" t="s">
        <v>1713</v>
      </c>
      <c r="B120" s="142"/>
      <c r="C120" s="140" t="s">
        <v>1535</v>
      </c>
      <c r="D120" s="142"/>
      <c r="E120" s="83" t="s">
        <v>1074</v>
      </c>
      <c r="F120" s="86"/>
      <c r="G120" s="190" t="s">
        <v>1535</v>
      </c>
      <c r="H120" s="86"/>
      <c r="I120" s="88">
        <v>5000</v>
      </c>
      <c r="J120" s="240"/>
    </row>
    <row r="121" spans="1:10" ht="11.25" customHeight="1">
      <c r="A121" s="105" t="s">
        <v>1713</v>
      </c>
      <c r="B121" s="142"/>
      <c r="C121" s="140" t="s">
        <v>1535</v>
      </c>
      <c r="D121" s="142"/>
      <c r="E121" s="138" t="s">
        <v>1075</v>
      </c>
      <c r="F121" s="142"/>
      <c r="G121" s="190" t="s">
        <v>1535</v>
      </c>
      <c r="H121" s="142"/>
      <c r="I121" s="143">
        <v>3000</v>
      </c>
      <c r="J121" s="237"/>
    </row>
    <row r="122" spans="1:10" ht="11.25" customHeight="1">
      <c r="A122" s="105" t="s">
        <v>1713</v>
      </c>
      <c r="B122" s="142"/>
      <c r="C122" s="140" t="s">
        <v>1535</v>
      </c>
      <c r="D122" s="142"/>
      <c r="E122" s="138" t="s">
        <v>1076</v>
      </c>
      <c r="F122" s="142"/>
      <c r="G122" s="105" t="s">
        <v>963</v>
      </c>
      <c r="H122" s="142"/>
      <c r="I122" s="143">
        <v>1500</v>
      </c>
      <c r="J122" s="237"/>
    </row>
    <row r="123" spans="1:10" ht="11.25" customHeight="1">
      <c r="A123" s="96" t="s">
        <v>1713</v>
      </c>
      <c r="B123" s="86"/>
      <c r="C123" s="150" t="s">
        <v>1535</v>
      </c>
      <c r="D123" s="86"/>
      <c r="E123" s="83" t="s">
        <v>1077</v>
      </c>
      <c r="F123" s="86"/>
      <c r="G123" s="83" t="s">
        <v>1078</v>
      </c>
      <c r="H123" s="86"/>
      <c r="I123" s="88">
        <v>6000</v>
      </c>
      <c r="J123" s="240"/>
    </row>
    <row r="124" spans="1:10" ht="11.25" customHeight="1">
      <c r="A124" s="135" t="s">
        <v>1713</v>
      </c>
      <c r="B124" s="149"/>
      <c r="C124" s="150" t="s">
        <v>1535</v>
      </c>
      <c r="D124" s="81"/>
      <c r="E124" s="95" t="s">
        <v>1079</v>
      </c>
      <c r="F124" s="81"/>
      <c r="G124" s="95" t="s">
        <v>1080</v>
      </c>
      <c r="H124" s="81"/>
      <c r="I124" s="111">
        <v>7500</v>
      </c>
      <c r="J124" s="236"/>
    </row>
    <row r="125" spans="1:10" ht="12" customHeight="1">
      <c r="A125" s="96"/>
      <c r="B125" s="86"/>
      <c r="C125" s="152"/>
      <c r="D125" s="86"/>
      <c r="E125" s="83"/>
      <c r="F125" s="86"/>
      <c r="G125" s="201" t="s">
        <v>1081</v>
      </c>
      <c r="H125" s="86"/>
      <c r="I125" s="88"/>
      <c r="J125" s="240"/>
    </row>
    <row r="126" spans="1:10" ht="11.25" customHeight="1">
      <c r="A126" s="105" t="s">
        <v>1713</v>
      </c>
      <c r="B126" s="142"/>
      <c r="C126" s="140" t="s">
        <v>1535</v>
      </c>
      <c r="D126" s="86"/>
      <c r="E126" s="83" t="s">
        <v>1083</v>
      </c>
      <c r="F126" s="86"/>
      <c r="G126" s="83" t="s">
        <v>1065</v>
      </c>
      <c r="H126" s="86"/>
      <c r="I126" s="88">
        <v>1000</v>
      </c>
      <c r="J126" s="240"/>
    </row>
    <row r="127" spans="1:10" ht="11.25" customHeight="1">
      <c r="A127" s="105" t="s">
        <v>1713</v>
      </c>
      <c r="B127" s="142"/>
      <c r="C127" s="140" t="s">
        <v>1535</v>
      </c>
      <c r="D127" s="86"/>
      <c r="E127" s="83" t="s">
        <v>1084</v>
      </c>
      <c r="F127" s="86"/>
      <c r="G127" s="83" t="s">
        <v>1085</v>
      </c>
      <c r="H127" s="86"/>
      <c r="I127" s="88">
        <v>38000</v>
      </c>
      <c r="J127" s="240"/>
    </row>
    <row r="128" spans="1:10" ht="11.25" customHeight="1">
      <c r="A128" s="105" t="s">
        <v>1713</v>
      </c>
      <c r="B128" s="142"/>
      <c r="C128" s="140" t="s">
        <v>1535</v>
      </c>
      <c r="D128" s="142"/>
      <c r="E128" s="138" t="s">
        <v>1086</v>
      </c>
      <c r="F128" s="86"/>
      <c r="G128" s="190" t="s">
        <v>1535</v>
      </c>
      <c r="H128" s="86"/>
      <c r="I128" s="88">
        <v>1200</v>
      </c>
      <c r="J128" s="240"/>
    </row>
    <row r="129" spans="1:10" ht="11.25" customHeight="1">
      <c r="A129" s="105" t="s">
        <v>1713</v>
      </c>
      <c r="B129" s="142"/>
      <c r="C129" s="140" t="s">
        <v>1535</v>
      </c>
      <c r="D129" s="142"/>
      <c r="E129" s="138" t="s">
        <v>1087</v>
      </c>
      <c r="F129" s="142"/>
      <c r="G129" s="138" t="s">
        <v>1078</v>
      </c>
      <c r="H129" s="142"/>
      <c r="I129" s="143">
        <v>1500</v>
      </c>
      <c r="J129" s="237"/>
    </row>
    <row r="130" spans="1:10" ht="11.25" customHeight="1">
      <c r="A130" s="135" t="s">
        <v>1713</v>
      </c>
      <c r="B130" s="149"/>
      <c r="C130" s="150" t="s">
        <v>1535</v>
      </c>
      <c r="D130" s="142"/>
      <c r="E130" s="138" t="s">
        <v>1088</v>
      </c>
      <c r="F130" s="142"/>
      <c r="G130" s="138" t="s">
        <v>1061</v>
      </c>
      <c r="H130" s="142"/>
      <c r="I130" s="143">
        <v>1100</v>
      </c>
      <c r="J130" s="237"/>
    </row>
    <row r="131" spans="1:10" ht="11.25" customHeight="1">
      <c r="A131" s="138" t="s">
        <v>1713</v>
      </c>
      <c r="B131" s="142"/>
      <c r="C131" s="150" t="s">
        <v>1535</v>
      </c>
      <c r="D131" s="86"/>
      <c r="E131" s="83" t="s">
        <v>1089</v>
      </c>
      <c r="F131" s="86"/>
      <c r="G131" s="83" t="s">
        <v>1090</v>
      </c>
      <c r="H131" s="86"/>
      <c r="I131" s="88">
        <v>6000</v>
      </c>
      <c r="J131" s="240"/>
    </row>
    <row r="132" spans="1:10" ht="11.25" customHeight="1">
      <c r="A132" s="138" t="s">
        <v>1713</v>
      </c>
      <c r="B132" s="142"/>
      <c r="C132" s="150" t="s">
        <v>1535</v>
      </c>
      <c r="D132" s="86"/>
      <c r="E132" s="83" t="s">
        <v>1091</v>
      </c>
      <c r="F132" s="86"/>
      <c r="G132" s="83" t="s">
        <v>1067</v>
      </c>
      <c r="H132" s="86"/>
      <c r="I132" s="88">
        <v>2000</v>
      </c>
      <c r="J132" s="240"/>
    </row>
    <row r="133" spans="1:10" ht="11.25" customHeight="1">
      <c r="A133" s="357" t="s">
        <v>1745</v>
      </c>
      <c r="B133" s="357"/>
      <c r="C133" s="357"/>
      <c r="D133" s="357"/>
      <c r="E133" s="357"/>
      <c r="F133" s="357"/>
      <c r="G133" s="357"/>
      <c r="H133" s="357"/>
      <c r="I133" s="357"/>
      <c r="J133" s="357"/>
    </row>
    <row r="134" spans="1:10" ht="11.25" customHeight="1">
      <c r="A134" s="337" t="s">
        <v>1485</v>
      </c>
      <c r="B134" s="337"/>
      <c r="C134" s="337"/>
      <c r="D134" s="337"/>
      <c r="E134" s="337"/>
      <c r="F134" s="337"/>
      <c r="G134" s="337"/>
      <c r="H134" s="337"/>
      <c r="I134" s="337"/>
      <c r="J134" s="337"/>
    </row>
    <row r="135" spans="1:10" ht="11.25" customHeight="1">
      <c r="A135" s="337" t="s">
        <v>917</v>
      </c>
      <c r="B135" s="337"/>
      <c r="C135" s="337"/>
      <c r="D135" s="337"/>
      <c r="E135" s="337"/>
      <c r="F135" s="337"/>
      <c r="G135" s="337"/>
      <c r="H135" s="337"/>
      <c r="I135" s="337"/>
      <c r="J135" s="337"/>
    </row>
    <row r="136" spans="1:10" ht="11.25" customHeight="1">
      <c r="A136" s="337"/>
      <c r="B136" s="337"/>
      <c r="C136" s="337"/>
      <c r="D136" s="337"/>
      <c r="E136" s="337"/>
      <c r="F136" s="337"/>
      <c r="G136" s="337"/>
      <c r="H136" s="337"/>
      <c r="I136" s="337"/>
      <c r="J136" s="337"/>
    </row>
    <row r="137" spans="1:10" ht="11.25" customHeight="1">
      <c r="A137" s="93" t="s">
        <v>1521</v>
      </c>
      <c r="B137" s="93"/>
      <c r="C137" s="93"/>
      <c r="D137" s="93"/>
      <c r="E137" s="93"/>
      <c r="F137" s="93"/>
      <c r="G137" s="93"/>
      <c r="H137" s="93"/>
      <c r="I137" s="223"/>
      <c r="J137" s="93"/>
    </row>
    <row r="138" spans="1:10" ht="11.25" customHeight="1">
      <c r="A138" s="338"/>
      <c r="B138" s="338"/>
      <c r="C138" s="338"/>
      <c r="D138" s="338"/>
      <c r="E138" s="338"/>
      <c r="F138" s="338"/>
      <c r="G138" s="338"/>
      <c r="H138" s="338"/>
      <c r="I138" s="338"/>
      <c r="J138" s="338"/>
    </row>
    <row r="139" spans="1:10" ht="11.25" customHeight="1">
      <c r="A139" s="351"/>
      <c r="B139" s="351"/>
      <c r="C139" s="351"/>
      <c r="D139" s="74"/>
      <c r="E139" s="75" t="s">
        <v>2056</v>
      </c>
      <c r="F139" s="74"/>
      <c r="G139" s="75"/>
      <c r="H139" s="74"/>
      <c r="I139" s="77" t="s">
        <v>1763</v>
      </c>
      <c r="J139" s="74"/>
    </row>
    <row r="140" spans="1:10" ht="11.25" customHeight="1">
      <c r="A140" s="78" t="s">
        <v>1579</v>
      </c>
      <c r="B140" s="78"/>
      <c r="C140" s="78"/>
      <c r="D140" s="78"/>
      <c r="E140" s="73" t="s">
        <v>2057</v>
      </c>
      <c r="F140" s="79"/>
      <c r="G140" s="73" t="s">
        <v>1678</v>
      </c>
      <c r="H140" s="73"/>
      <c r="I140" s="189" t="s">
        <v>1855</v>
      </c>
      <c r="J140" s="79"/>
    </row>
    <row r="141" spans="1:10" ht="11.25" customHeight="1">
      <c r="A141" s="97" t="s">
        <v>1082</v>
      </c>
      <c r="B141" s="97"/>
      <c r="C141" s="136" t="s">
        <v>1561</v>
      </c>
      <c r="D141" s="97"/>
      <c r="E141" s="97" t="s">
        <v>1452</v>
      </c>
      <c r="F141" s="97"/>
      <c r="G141" s="97" t="s">
        <v>1453</v>
      </c>
      <c r="H141" s="97"/>
      <c r="I141" s="115"/>
      <c r="J141" s="231"/>
    </row>
    <row r="142" spans="1:10" ht="11.25" customHeight="1">
      <c r="A142" s="83"/>
      <c r="B142" s="86"/>
      <c r="C142" s="152"/>
      <c r="D142" s="86"/>
      <c r="E142" s="83" t="s">
        <v>1092</v>
      </c>
      <c r="F142" s="86"/>
      <c r="G142" s="83" t="s">
        <v>1085</v>
      </c>
      <c r="H142" s="86"/>
      <c r="I142" s="88">
        <v>2000</v>
      </c>
      <c r="J142" s="240"/>
    </row>
    <row r="143" spans="1:10" ht="11.25" customHeight="1">
      <c r="A143" s="96" t="s">
        <v>1713</v>
      </c>
      <c r="B143" s="86"/>
      <c r="C143" s="152"/>
      <c r="D143" s="86"/>
      <c r="E143" s="83" t="s">
        <v>1093</v>
      </c>
      <c r="F143" s="86"/>
      <c r="G143" s="83" t="s">
        <v>1073</v>
      </c>
      <c r="H143" s="86"/>
      <c r="I143" s="88">
        <v>3000</v>
      </c>
      <c r="J143" s="240"/>
    </row>
    <row r="144" spans="1:10" ht="11.25" customHeight="1">
      <c r="A144" s="105" t="s">
        <v>1713</v>
      </c>
      <c r="B144" s="142"/>
      <c r="C144" s="140" t="s">
        <v>1535</v>
      </c>
      <c r="D144" s="142"/>
      <c r="E144" s="138" t="s">
        <v>1091</v>
      </c>
      <c r="F144" s="142"/>
      <c r="G144" s="138" t="s">
        <v>1067</v>
      </c>
      <c r="H144" s="142"/>
      <c r="I144" s="143">
        <v>2000</v>
      </c>
      <c r="J144" s="237"/>
    </row>
    <row r="145" spans="1:10" ht="11.25" customHeight="1">
      <c r="A145" s="105" t="s">
        <v>1713</v>
      </c>
      <c r="B145" s="142"/>
      <c r="C145" s="140" t="s">
        <v>1535</v>
      </c>
      <c r="D145" s="142"/>
      <c r="E145" s="138" t="s">
        <v>1092</v>
      </c>
      <c r="F145" s="142"/>
      <c r="G145" s="138" t="s">
        <v>1085</v>
      </c>
      <c r="H145" s="142"/>
      <c r="I145" s="143">
        <v>2000</v>
      </c>
      <c r="J145" s="237"/>
    </row>
    <row r="146" spans="1:10" ht="11.25" customHeight="1">
      <c r="A146" s="105" t="s">
        <v>1713</v>
      </c>
      <c r="B146" s="142"/>
      <c r="C146" s="140" t="s">
        <v>1535</v>
      </c>
      <c r="D146" s="142"/>
      <c r="E146" s="138" t="s">
        <v>1093</v>
      </c>
      <c r="F146" s="142"/>
      <c r="G146" s="83" t="s">
        <v>1073</v>
      </c>
      <c r="H146" s="142"/>
      <c r="I146" s="143">
        <v>3000</v>
      </c>
      <c r="J146" s="237"/>
    </row>
    <row r="147" spans="1:10" ht="11.25" customHeight="1">
      <c r="A147" s="105" t="s">
        <v>1713</v>
      </c>
      <c r="B147" s="142"/>
      <c r="C147" s="140" t="s">
        <v>1535</v>
      </c>
      <c r="D147" s="142"/>
      <c r="E147" s="138" t="s">
        <v>1094</v>
      </c>
      <c r="F147" s="142"/>
      <c r="G147" s="83" t="s">
        <v>956</v>
      </c>
      <c r="H147" s="142"/>
      <c r="I147" s="143">
        <v>1400</v>
      </c>
      <c r="J147" s="237"/>
    </row>
    <row r="148" spans="1:10" ht="11.25" customHeight="1">
      <c r="A148" s="105" t="s">
        <v>1713</v>
      </c>
      <c r="B148" s="142"/>
      <c r="C148" s="140" t="s">
        <v>1535</v>
      </c>
      <c r="D148" s="142"/>
      <c r="E148" s="138" t="s">
        <v>1095</v>
      </c>
      <c r="F148" s="142"/>
      <c r="G148" s="138" t="s">
        <v>1069</v>
      </c>
      <c r="H148" s="142"/>
      <c r="I148" s="143">
        <v>2900</v>
      </c>
      <c r="J148" s="237"/>
    </row>
    <row r="149" spans="1:10" ht="11.25" customHeight="1">
      <c r="A149" s="105" t="s">
        <v>1713</v>
      </c>
      <c r="B149" s="142"/>
      <c r="C149" s="140" t="s">
        <v>1535</v>
      </c>
      <c r="D149" s="142"/>
      <c r="E149" s="138" t="s">
        <v>1096</v>
      </c>
      <c r="F149" s="142"/>
      <c r="G149" s="83" t="s">
        <v>1061</v>
      </c>
      <c r="H149" s="142"/>
      <c r="I149" s="143">
        <v>1100</v>
      </c>
      <c r="J149" s="237"/>
    </row>
    <row r="150" spans="1:10" ht="11.25" customHeight="1">
      <c r="A150" s="96" t="s">
        <v>1713</v>
      </c>
      <c r="B150" s="86"/>
      <c r="C150" s="152" t="s">
        <v>1535</v>
      </c>
      <c r="D150" s="86"/>
      <c r="E150" s="83" t="s">
        <v>1097</v>
      </c>
      <c r="F150" s="86"/>
      <c r="G150" s="83" t="s">
        <v>1098</v>
      </c>
      <c r="H150" s="86"/>
      <c r="I150" s="88">
        <v>4200</v>
      </c>
      <c r="J150" s="240"/>
    </row>
    <row r="151" spans="1:10" ht="11.25" customHeight="1">
      <c r="A151" s="105" t="s">
        <v>1713</v>
      </c>
      <c r="B151" s="142"/>
      <c r="C151" s="140" t="s">
        <v>1535</v>
      </c>
      <c r="D151" s="142"/>
      <c r="E151" s="138" t="s">
        <v>1099</v>
      </c>
      <c r="F151" s="142"/>
      <c r="G151" s="138" t="s">
        <v>1085</v>
      </c>
      <c r="H151" s="142"/>
      <c r="I151" s="143">
        <v>1900</v>
      </c>
      <c r="J151" s="237"/>
    </row>
    <row r="152" spans="1:10" ht="11.25" customHeight="1">
      <c r="A152" s="135" t="s">
        <v>1713</v>
      </c>
      <c r="B152" s="149"/>
      <c r="C152" s="140" t="s">
        <v>1535</v>
      </c>
      <c r="D152" s="142"/>
      <c r="E152" s="138" t="s">
        <v>1100</v>
      </c>
      <c r="F152" s="142"/>
      <c r="G152" s="138" t="s">
        <v>1101</v>
      </c>
      <c r="H152" s="142"/>
      <c r="I152" s="143">
        <v>1200</v>
      </c>
      <c r="J152" s="237"/>
    </row>
    <row r="153" spans="1:10" ht="11.25" customHeight="1">
      <c r="A153" s="142" t="s">
        <v>1102</v>
      </c>
      <c r="B153" s="142"/>
      <c r="C153" s="140"/>
      <c r="D153" s="149"/>
      <c r="E153" s="132"/>
      <c r="F153" s="149"/>
      <c r="G153" s="132"/>
      <c r="H153" s="149"/>
      <c r="I153" s="202"/>
      <c r="J153" s="239"/>
    </row>
    <row r="154" spans="1:10" ht="11.25" customHeight="1">
      <c r="A154" s="90" t="s">
        <v>697</v>
      </c>
      <c r="B154" s="74"/>
      <c r="C154" s="140"/>
      <c r="D154" s="86"/>
      <c r="E154" s="86" t="s">
        <v>1103</v>
      </c>
      <c r="F154" s="86"/>
      <c r="G154" s="86" t="s">
        <v>1104</v>
      </c>
      <c r="H154" s="86"/>
      <c r="I154" s="88">
        <v>6</v>
      </c>
      <c r="J154" s="240"/>
    </row>
    <row r="155" spans="1:10" ht="11.25" customHeight="1">
      <c r="A155" s="138" t="s">
        <v>698</v>
      </c>
      <c r="B155" s="142"/>
      <c r="C155" s="140"/>
      <c r="D155" s="142"/>
      <c r="E155" s="142" t="s">
        <v>1105</v>
      </c>
      <c r="F155" s="142"/>
      <c r="G155" s="142" t="s">
        <v>1106</v>
      </c>
      <c r="H155" s="142"/>
      <c r="I155" s="143">
        <v>6</v>
      </c>
      <c r="J155" s="237"/>
    </row>
    <row r="156" spans="1:10" ht="11.25" customHeight="1">
      <c r="A156" s="74" t="s">
        <v>1732</v>
      </c>
      <c r="B156" s="74"/>
      <c r="C156" s="74"/>
      <c r="D156" s="74"/>
      <c r="E156" s="81" t="s">
        <v>1107</v>
      </c>
      <c r="F156" s="74"/>
      <c r="G156" s="74" t="s">
        <v>1931</v>
      </c>
      <c r="H156" s="74"/>
      <c r="I156" s="109">
        <v>50000000</v>
      </c>
      <c r="J156" s="235" t="s">
        <v>1906</v>
      </c>
    </row>
    <row r="157" spans="1:10" ht="11.25" customHeight="1">
      <c r="A157" s="74"/>
      <c r="B157" s="74"/>
      <c r="C157" s="74"/>
      <c r="D157" s="74"/>
      <c r="E157" s="95" t="s">
        <v>1108</v>
      </c>
      <c r="F157" s="74"/>
      <c r="G157" s="74"/>
      <c r="H157" s="74"/>
      <c r="I157" s="109"/>
      <c r="J157" s="245"/>
    </row>
    <row r="158" spans="1:10" ht="11.25" customHeight="1">
      <c r="A158" s="74"/>
      <c r="B158" s="74"/>
      <c r="C158" s="74"/>
      <c r="D158" s="74"/>
      <c r="E158" s="90" t="s">
        <v>1109</v>
      </c>
      <c r="F158" s="74"/>
      <c r="G158" s="90" t="s">
        <v>1110</v>
      </c>
      <c r="H158" s="74"/>
      <c r="I158" s="109"/>
      <c r="J158" s="245"/>
    </row>
    <row r="159" spans="1:10" ht="11.25" customHeight="1">
      <c r="A159" s="79"/>
      <c r="B159" s="79"/>
      <c r="C159" s="79"/>
      <c r="D159" s="79"/>
      <c r="E159" s="96" t="s">
        <v>1111</v>
      </c>
      <c r="F159" s="79"/>
      <c r="G159" s="96" t="s">
        <v>1112</v>
      </c>
      <c r="H159" s="79"/>
      <c r="I159" s="126"/>
      <c r="J159" s="232"/>
    </row>
    <row r="160" spans="1:10" ht="11.25" customHeight="1">
      <c r="A160" s="135" t="s">
        <v>1713</v>
      </c>
      <c r="B160" s="74"/>
      <c r="C160" s="74"/>
      <c r="D160" s="74"/>
      <c r="E160" s="97" t="s">
        <v>1113</v>
      </c>
      <c r="F160" s="74"/>
      <c r="G160" s="74" t="s">
        <v>1931</v>
      </c>
      <c r="H160" s="74"/>
      <c r="I160" s="109">
        <v>22000000</v>
      </c>
      <c r="J160" s="235" t="s">
        <v>1906</v>
      </c>
    </row>
    <row r="161" spans="1:10" ht="11.25" customHeight="1">
      <c r="A161" s="74"/>
      <c r="B161" s="74"/>
      <c r="C161" s="74"/>
      <c r="D161" s="74"/>
      <c r="E161" s="95" t="s">
        <v>1114</v>
      </c>
      <c r="F161" s="74"/>
      <c r="G161" s="74"/>
      <c r="H161" s="74"/>
      <c r="I161" s="109"/>
      <c r="J161" s="235"/>
    </row>
    <row r="162" spans="1:10" ht="11.25" customHeight="1">
      <c r="A162" s="74"/>
      <c r="B162" s="74"/>
      <c r="C162" s="74"/>
      <c r="D162" s="74"/>
      <c r="E162" s="90" t="s">
        <v>1115</v>
      </c>
      <c r="F162" s="74"/>
      <c r="G162" s="90" t="s">
        <v>1115</v>
      </c>
      <c r="H162" s="74"/>
      <c r="I162" s="109"/>
      <c r="J162" s="245"/>
    </row>
    <row r="163" spans="1:10" ht="11.25" customHeight="1">
      <c r="A163" s="74"/>
      <c r="B163" s="74"/>
      <c r="C163" s="74"/>
      <c r="D163" s="74"/>
      <c r="E163" s="90" t="s">
        <v>1116</v>
      </c>
      <c r="F163" s="74"/>
      <c r="G163" s="90" t="s">
        <v>952</v>
      </c>
      <c r="H163" s="74"/>
      <c r="I163" s="109"/>
      <c r="J163" s="245"/>
    </row>
    <row r="164" spans="1:10" ht="11.25" customHeight="1">
      <c r="A164" s="79"/>
      <c r="B164" s="79"/>
      <c r="C164" s="79"/>
      <c r="D164" s="79"/>
      <c r="E164" s="96" t="s">
        <v>1117</v>
      </c>
      <c r="F164" s="79"/>
      <c r="G164" s="96" t="s">
        <v>1117</v>
      </c>
      <c r="H164" s="79"/>
      <c r="I164" s="126"/>
      <c r="J164" s="232"/>
    </row>
    <row r="165" spans="1:10" ht="11.25" customHeight="1">
      <c r="A165" s="135" t="s">
        <v>1713</v>
      </c>
      <c r="B165" s="74"/>
      <c r="C165" s="74"/>
      <c r="D165" s="74"/>
      <c r="E165" s="97" t="s">
        <v>1118</v>
      </c>
      <c r="F165" s="74"/>
      <c r="G165" s="74" t="s">
        <v>1931</v>
      </c>
      <c r="H165" s="74"/>
      <c r="I165" s="109">
        <v>18000000</v>
      </c>
      <c r="J165" s="235" t="s">
        <v>1906</v>
      </c>
    </row>
    <row r="166" spans="1:10" ht="11.25" customHeight="1">
      <c r="A166" s="74"/>
      <c r="B166" s="74"/>
      <c r="C166" s="74"/>
      <c r="D166" s="74"/>
      <c r="E166" s="95" t="s">
        <v>1114</v>
      </c>
      <c r="F166" s="74"/>
      <c r="G166" s="74"/>
      <c r="H166" s="74"/>
      <c r="I166" s="109"/>
      <c r="J166" s="235"/>
    </row>
    <row r="167" spans="1:10" ht="11.25" customHeight="1">
      <c r="A167" s="74"/>
      <c r="B167" s="74"/>
      <c r="C167" s="74"/>
      <c r="D167" s="74"/>
      <c r="E167" s="95" t="s">
        <v>1119</v>
      </c>
      <c r="F167" s="74"/>
      <c r="G167" s="74"/>
      <c r="H167" s="74"/>
      <c r="I167" s="109"/>
      <c r="J167" s="245"/>
    </row>
    <row r="168" spans="1:10" ht="11.25" customHeight="1">
      <c r="A168" s="74"/>
      <c r="B168" s="74"/>
      <c r="C168" s="74"/>
      <c r="D168" s="74"/>
      <c r="E168" s="114" t="s">
        <v>1120</v>
      </c>
      <c r="F168" s="74"/>
      <c r="G168" s="90" t="s">
        <v>1112</v>
      </c>
      <c r="H168" s="74"/>
      <c r="I168" s="109"/>
      <c r="J168" s="245"/>
    </row>
    <row r="169" spans="1:10" ht="11.25" customHeight="1">
      <c r="A169" s="74"/>
      <c r="B169" s="74"/>
      <c r="C169" s="74"/>
      <c r="D169" s="74"/>
      <c r="E169" s="114" t="s">
        <v>1121</v>
      </c>
      <c r="F169" s="74"/>
      <c r="G169" s="90" t="s">
        <v>1121</v>
      </c>
      <c r="H169" s="74"/>
      <c r="I169" s="109"/>
      <c r="J169" s="245"/>
    </row>
    <row r="170" spans="1:10" ht="11.25" customHeight="1">
      <c r="A170" s="74"/>
      <c r="B170" s="74"/>
      <c r="C170" s="74"/>
      <c r="D170" s="74"/>
      <c r="E170" s="95" t="s">
        <v>1122</v>
      </c>
      <c r="F170" s="74"/>
      <c r="G170" s="74"/>
      <c r="H170" s="74"/>
      <c r="I170" s="109"/>
      <c r="J170" s="245"/>
    </row>
    <row r="171" spans="1:10" ht="11.25" customHeight="1">
      <c r="A171" s="74"/>
      <c r="B171" s="74"/>
      <c r="C171" s="74"/>
      <c r="D171" s="74"/>
      <c r="E171" s="92" t="s">
        <v>1123</v>
      </c>
      <c r="F171" s="74"/>
      <c r="G171" s="90" t="s">
        <v>1124</v>
      </c>
      <c r="H171" s="74"/>
      <c r="I171" s="109"/>
      <c r="J171" s="245"/>
    </row>
    <row r="172" spans="1:10" ht="11.25" customHeight="1">
      <c r="A172" s="74"/>
      <c r="B172" s="74"/>
      <c r="C172" s="74"/>
      <c r="D172" s="74"/>
      <c r="E172" s="92" t="s">
        <v>1125</v>
      </c>
      <c r="F172" s="74"/>
      <c r="G172" s="90" t="s">
        <v>1125</v>
      </c>
      <c r="H172" s="74"/>
      <c r="I172" s="109"/>
      <c r="J172" s="245"/>
    </row>
    <row r="173" spans="1:10" ht="11.25" customHeight="1">
      <c r="A173" s="74"/>
      <c r="B173" s="74"/>
      <c r="C173" s="74"/>
      <c r="D173" s="74"/>
      <c r="E173" s="92" t="s">
        <v>1126</v>
      </c>
      <c r="F173" s="74"/>
      <c r="G173" s="90" t="s">
        <v>1126</v>
      </c>
      <c r="H173" s="74"/>
      <c r="I173" s="89"/>
      <c r="J173" s="245"/>
    </row>
    <row r="174" spans="1:10" ht="11.25" customHeight="1">
      <c r="A174" s="79"/>
      <c r="B174" s="79"/>
      <c r="C174" s="79"/>
      <c r="D174" s="79"/>
      <c r="E174" s="194" t="s">
        <v>1127</v>
      </c>
      <c r="F174" s="79"/>
      <c r="G174" s="96" t="s">
        <v>1128</v>
      </c>
      <c r="H174" s="79"/>
      <c r="I174" s="84"/>
      <c r="J174" s="232"/>
    </row>
    <row r="175" spans="1:10" ht="11.25" customHeight="1">
      <c r="A175" s="135" t="s">
        <v>1713</v>
      </c>
      <c r="B175" s="74"/>
      <c r="C175" s="74"/>
      <c r="D175" s="74"/>
      <c r="E175" s="97" t="s">
        <v>1129</v>
      </c>
      <c r="F175" s="74"/>
      <c r="G175" s="74" t="s">
        <v>1931</v>
      </c>
      <c r="H175" s="74"/>
      <c r="I175" s="109">
        <v>22000000</v>
      </c>
      <c r="J175" s="235" t="s">
        <v>1906</v>
      </c>
    </row>
    <row r="176" spans="1:10" ht="11.25" customHeight="1">
      <c r="A176" s="74"/>
      <c r="B176" s="74"/>
      <c r="C176" s="74"/>
      <c r="D176" s="74"/>
      <c r="E176" s="95" t="s">
        <v>1130</v>
      </c>
      <c r="F176" s="74"/>
      <c r="G176" s="74"/>
      <c r="H176" s="74"/>
      <c r="I176" s="109"/>
      <c r="J176" s="235"/>
    </row>
    <row r="177" spans="1:10" ht="11.25" customHeight="1">
      <c r="A177" s="74"/>
      <c r="B177" s="74"/>
      <c r="C177" s="74"/>
      <c r="D177" s="74"/>
      <c r="E177" s="90" t="s">
        <v>1131</v>
      </c>
      <c r="F177" s="74"/>
      <c r="G177" s="90" t="s">
        <v>1132</v>
      </c>
      <c r="H177" s="74"/>
      <c r="I177" s="109"/>
      <c r="J177" s="245"/>
    </row>
    <row r="178" spans="1:10" ht="11.25" customHeight="1">
      <c r="A178" s="74"/>
      <c r="B178" s="74"/>
      <c r="C178" s="74"/>
      <c r="D178" s="74"/>
      <c r="E178" s="90" t="s">
        <v>1133</v>
      </c>
      <c r="F178" s="74"/>
      <c r="G178" s="90" t="s">
        <v>1133</v>
      </c>
      <c r="H178" s="74"/>
      <c r="I178" s="109"/>
      <c r="J178" s="245"/>
    </row>
    <row r="179" spans="1:10" ht="11.25" customHeight="1">
      <c r="A179" s="81"/>
      <c r="B179" s="81"/>
      <c r="C179" s="81"/>
      <c r="D179" s="81"/>
      <c r="E179" s="95" t="s">
        <v>1134</v>
      </c>
      <c r="F179" s="81"/>
      <c r="G179" s="95" t="s">
        <v>1135</v>
      </c>
      <c r="H179" s="81"/>
      <c r="I179" s="82"/>
      <c r="J179" s="236"/>
    </row>
    <row r="180" spans="1:10" ht="12" customHeight="1">
      <c r="A180" s="74"/>
      <c r="B180" s="74"/>
      <c r="C180" s="74"/>
      <c r="D180" s="74"/>
      <c r="E180" s="90" t="s">
        <v>1136</v>
      </c>
      <c r="F180" s="74"/>
      <c r="G180" s="90" t="s">
        <v>1136</v>
      </c>
      <c r="H180" s="74"/>
      <c r="I180" s="89"/>
      <c r="J180" s="245"/>
    </row>
    <row r="181" spans="1:10" ht="11.25" customHeight="1">
      <c r="A181" s="74"/>
      <c r="B181" s="74"/>
      <c r="C181" s="74"/>
      <c r="D181" s="74"/>
      <c r="E181" s="90" t="s">
        <v>1137</v>
      </c>
      <c r="F181" s="74"/>
      <c r="G181" s="90" t="s">
        <v>1137</v>
      </c>
      <c r="H181" s="74"/>
      <c r="I181" s="89"/>
      <c r="J181" s="245"/>
    </row>
    <row r="182" spans="1:10" ht="11.25" customHeight="1">
      <c r="A182" s="79"/>
      <c r="B182" s="79"/>
      <c r="C182" s="79"/>
      <c r="D182" s="79"/>
      <c r="E182" s="96" t="s">
        <v>1138</v>
      </c>
      <c r="F182" s="79"/>
      <c r="G182" s="96" t="s">
        <v>1139</v>
      </c>
      <c r="H182" s="79"/>
      <c r="I182" s="84"/>
      <c r="J182" s="232"/>
    </row>
    <row r="183" spans="1:10" ht="11.25" customHeight="1">
      <c r="A183" s="97" t="s">
        <v>1140</v>
      </c>
      <c r="B183" s="97"/>
      <c r="C183" s="97"/>
      <c r="D183" s="97"/>
      <c r="E183" s="97" t="s">
        <v>1141</v>
      </c>
      <c r="F183" s="97"/>
      <c r="G183" s="97" t="s">
        <v>1142</v>
      </c>
      <c r="H183" s="97"/>
      <c r="I183" s="98">
        <v>20000</v>
      </c>
      <c r="J183" s="231"/>
    </row>
    <row r="184" spans="1:10" ht="11.25" customHeight="1">
      <c r="A184" s="79"/>
      <c r="B184" s="79"/>
      <c r="C184" s="79"/>
      <c r="D184" s="79"/>
      <c r="E184" s="79"/>
      <c r="F184" s="79"/>
      <c r="G184" s="96" t="s">
        <v>1143</v>
      </c>
      <c r="H184" s="79"/>
      <c r="I184" s="84"/>
      <c r="J184" s="232"/>
    </row>
    <row r="185" spans="1:10" ht="11.25" customHeight="1">
      <c r="A185" s="135" t="s">
        <v>1713</v>
      </c>
      <c r="B185" s="97"/>
      <c r="C185" s="97"/>
      <c r="D185" s="97"/>
      <c r="E185" s="97" t="s">
        <v>1144</v>
      </c>
      <c r="F185" s="97"/>
      <c r="G185" s="97" t="s">
        <v>1145</v>
      </c>
      <c r="H185" s="97"/>
      <c r="I185" s="98">
        <v>40000</v>
      </c>
      <c r="J185" s="231"/>
    </row>
    <row r="186" spans="1:10" ht="11.25" customHeight="1">
      <c r="A186" s="96"/>
      <c r="B186" s="79"/>
      <c r="C186" s="79"/>
      <c r="D186" s="79"/>
      <c r="E186" s="96" t="s">
        <v>1646</v>
      </c>
      <c r="F186" s="79"/>
      <c r="G186" s="79"/>
      <c r="H186" s="79"/>
      <c r="I186" s="84"/>
      <c r="J186" s="232"/>
    </row>
    <row r="187" spans="1:10" ht="11.25" customHeight="1">
      <c r="A187" s="102" t="s">
        <v>1146</v>
      </c>
      <c r="B187" s="102"/>
      <c r="C187" s="102"/>
      <c r="D187" s="74"/>
      <c r="E187" s="74"/>
      <c r="F187" s="74"/>
      <c r="G187" s="74"/>
      <c r="H187" s="74"/>
      <c r="I187" s="109"/>
      <c r="J187" s="245"/>
    </row>
    <row r="188" spans="1:10" ht="11.25" customHeight="1">
      <c r="A188" s="135" t="s">
        <v>1147</v>
      </c>
      <c r="B188" s="97"/>
      <c r="C188" s="97"/>
      <c r="D188" s="81"/>
      <c r="E188" s="81" t="s">
        <v>1148</v>
      </c>
      <c r="F188" s="81"/>
      <c r="G188" s="81" t="s">
        <v>1149</v>
      </c>
      <c r="H188" s="81"/>
      <c r="I188" s="82">
        <v>2000</v>
      </c>
      <c r="J188" s="236"/>
    </row>
    <row r="189" spans="1:10" ht="11.25" customHeight="1">
      <c r="A189" s="79"/>
      <c r="B189" s="79"/>
      <c r="C189" s="79"/>
      <c r="D189" s="81"/>
      <c r="E189" s="81"/>
      <c r="F189" s="81"/>
      <c r="G189" s="95" t="s">
        <v>1150</v>
      </c>
      <c r="H189" s="81"/>
      <c r="I189" s="82"/>
      <c r="J189" s="236"/>
    </row>
    <row r="190" spans="1:10" ht="11.25" customHeight="1">
      <c r="A190" s="190" t="s">
        <v>1713</v>
      </c>
      <c r="B190" s="102"/>
      <c r="C190" s="102"/>
      <c r="D190" s="102"/>
      <c r="E190" s="102" t="s">
        <v>1151</v>
      </c>
      <c r="F190" s="102"/>
      <c r="G190" s="102" t="s">
        <v>977</v>
      </c>
      <c r="H190" s="102"/>
      <c r="I190" s="107">
        <v>20000</v>
      </c>
      <c r="J190" s="233"/>
    </row>
    <row r="191" spans="1:10" ht="11.25" customHeight="1">
      <c r="A191" s="190" t="s">
        <v>1713</v>
      </c>
      <c r="B191" s="102"/>
      <c r="C191" s="102"/>
      <c r="D191" s="102"/>
      <c r="E191" s="102" t="s">
        <v>1152</v>
      </c>
      <c r="F191" s="102"/>
      <c r="G191" s="102" t="s">
        <v>1153</v>
      </c>
      <c r="H191" s="102"/>
      <c r="I191" s="107">
        <v>7000</v>
      </c>
      <c r="J191" s="233"/>
    </row>
    <row r="192" spans="1:10" ht="11.25" customHeight="1">
      <c r="A192" s="190" t="s">
        <v>1713</v>
      </c>
      <c r="B192" s="102"/>
      <c r="C192" s="102"/>
      <c r="D192" s="102"/>
      <c r="E192" s="102" t="s">
        <v>1154</v>
      </c>
      <c r="F192" s="102"/>
      <c r="G192" s="102" t="s">
        <v>1155</v>
      </c>
      <c r="H192" s="102"/>
      <c r="I192" s="107">
        <v>5000</v>
      </c>
      <c r="J192" s="233"/>
    </row>
    <row r="193" spans="1:10" ht="11.25" customHeight="1">
      <c r="A193" s="190" t="s">
        <v>1713</v>
      </c>
      <c r="B193" s="102"/>
      <c r="C193" s="102"/>
      <c r="D193" s="102"/>
      <c r="E193" s="102" t="s">
        <v>1156</v>
      </c>
      <c r="F193" s="102"/>
      <c r="G193" s="102" t="s">
        <v>1157</v>
      </c>
      <c r="H193" s="102"/>
      <c r="I193" s="107">
        <v>2000</v>
      </c>
      <c r="J193" s="233"/>
    </row>
    <row r="194" spans="1:10" ht="11.25" customHeight="1">
      <c r="A194" s="95" t="s">
        <v>1158</v>
      </c>
      <c r="B194" s="81"/>
      <c r="C194" s="81"/>
      <c r="D194" s="81"/>
      <c r="E194" s="81" t="s">
        <v>1148</v>
      </c>
      <c r="F194" s="81"/>
      <c r="G194" s="81" t="s">
        <v>1149</v>
      </c>
      <c r="H194" s="81"/>
      <c r="I194" s="82">
        <v>1000</v>
      </c>
      <c r="J194" s="236"/>
    </row>
    <row r="195" spans="1:10" ht="11.25" customHeight="1">
      <c r="A195" s="79"/>
      <c r="B195" s="79"/>
      <c r="C195" s="79"/>
      <c r="D195" s="79"/>
      <c r="E195" s="79"/>
      <c r="F195" s="79"/>
      <c r="G195" s="95" t="s">
        <v>1150</v>
      </c>
      <c r="H195" s="79"/>
      <c r="I195" s="84"/>
      <c r="J195" s="232"/>
    </row>
    <row r="196" spans="1:10" ht="11.25" customHeight="1">
      <c r="A196" s="190" t="s">
        <v>1713</v>
      </c>
      <c r="B196" s="102"/>
      <c r="C196" s="102"/>
      <c r="D196" s="102"/>
      <c r="E196" s="102" t="s">
        <v>1151</v>
      </c>
      <c r="F196" s="102"/>
      <c r="G196" s="102" t="s">
        <v>977</v>
      </c>
      <c r="H196" s="102"/>
      <c r="I196" s="107">
        <v>25000</v>
      </c>
      <c r="J196" s="233"/>
    </row>
    <row r="197" spans="1:10" ht="11.25" customHeight="1">
      <c r="A197" s="190" t="s">
        <v>1713</v>
      </c>
      <c r="B197" s="102"/>
      <c r="C197" s="102"/>
      <c r="D197" s="102"/>
      <c r="E197" s="102" t="s">
        <v>1152</v>
      </c>
      <c r="F197" s="102"/>
      <c r="G197" s="102" t="s">
        <v>1153</v>
      </c>
      <c r="H197" s="102"/>
      <c r="I197" s="107">
        <v>12500</v>
      </c>
      <c r="J197" s="233"/>
    </row>
    <row r="198" spans="1:10" ht="11.25" customHeight="1">
      <c r="A198" s="190" t="s">
        <v>1713</v>
      </c>
      <c r="B198" s="79"/>
      <c r="C198" s="79"/>
      <c r="D198" s="79"/>
      <c r="E198" s="79" t="s">
        <v>1154</v>
      </c>
      <c r="F198" s="79"/>
      <c r="G198" s="79" t="s">
        <v>1155</v>
      </c>
      <c r="H198" s="79"/>
      <c r="I198" s="84">
        <v>14000</v>
      </c>
      <c r="J198" s="232"/>
    </row>
    <row r="199" spans="1:10" ht="11.25" customHeight="1">
      <c r="A199" s="190" t="s">
        <v>1713</v>
      </c>
      <c r="B199" s="78"/>
      <c r="C199" s="78"/>
      <c r="D199" s="78"/>
      <c r="E199" s="102" t="s">
        <v>1156</v>
      </c>
      <c r="F199" s="102"/>
      <c r="G199" s="102" t="s">
        <v>1157</v>
      </c>
      <c r="H199" s="102"/>
      <c r="I199" s="107">
        <v>10500</v>
      </c>
      <c r="J199" s="233"/>
    </row>
    <row r="200" spans="1:10" ht="11.25" customHeight="1">
      <c r="A200" s="355" t="s">
        <v>1745</v>
      </c>
      <c r="B200" s="355"/>
      <c r="C200" s="355"/>
      <c r="D200" s="355"/>
      <c r="E200" s="355"/>
      <c r="F200" s="355"/>
      <c r="G200" s="355"/>
      <c r="H200" s="355"/>
      <c r="I200" s="355"/>
      <c r="J200" s="355"/>
    </row>
    <row r="201" spans="1:10" ht="11.25" customHeight="1">
      <c r="A201" s="337" t="s">
        <v>1485</v>
      </c>
      <c r="B201" s="337"/>
      <c r="C201" s="337"/>
      <c r="D201" s="337"/>
      <c r="E201" s="337"/>
      <c r="F201" s="337"/>
      <c r="G201" s="337"/>
      <c r="H201" s="337"/>
      <c r="I201" s="337"/>
      <c r="J201" s="337"/>
    </row>
    <row r="202" spans="1:10" ht="11.25" customHeight="1">
      <c r="A202" s="337" t="s">
        <v>917</v>
      </c>
      <c r="B202" s="337"/>
      <c r="C202" s="337"/>
      <c r="D202" s="337"/>
      <c r="E202" s="337"/>
      <c r="F202" s="337"/>
      <c r="G202" s="337"/>
      <c r="H202" s="337"/>
      <c r="I202" s="337"/>
      <c r="J202" s="337"/>
    </row>
    <row r="203" spans="1:10" ht="11.25" customHeight="1">
      <c r="A203" s="337"/>
      <c r="B203" s="337"/>
      <c r="C203" s="337"/>
      <c r="D203" s="337"/>
      <c r="E203" s="337"/>
      <c r="F203" s="337"/>
      <c r="G203" s="337"/>
      <c r="H203" s="337"/>
      <c r="I203" s="337"/>
      <c r="J203" s="337"/>
    </row>
    <row r="204" spans="1:10" ht="11.25" customHeight="1">
      <c r="A204" s="93" t="s">
        <v>1521</v>
      </c>
      <c r="B204" s="93"/>
      <c r="C204" s="93"/>
      <c r="D204" s="93"/>
      <c r="E204" s="93"/>
      <c r="F204" s="93"/>
      <c r="G204" s="93"/>
      <c r="H204" s="93"/>
      <c r="I204" s="223"/>
      <c r="J204" s="93"/>
    </row>
    <row r="205" spans="1:10" ht="11.25" customHeight="1">
      <c r="A205" s="338"/>
      <c r="B205" s="338"/>
      <c r="C205" s="338"/>
      <c r="D205" s="338"/>
      <c r="E205" s="338"/>
      <c r="F205" s="338"/>
      <c r="G205" s="338"/>
      <c r="H205" s="338"/>
      <c r="I205" s="338"/>
      <c r="J205" s="338"/>
    </row>
    <row r="206" spans="1:10" ht="11.25" customHeight="1">
      <c r="A206" s="351"/>
      <c r="B206" s="351"/>
      <c r="C206" s="351"/>
      <c r="D206" s="74"/>
      <c r="E206" s="75" t="s">
        <v>2056</v>
      </c>
      <c r="F206" s="74"/>
      <c r="G206" s="75"/>
      <c r="H206" s="74"/>
      <c r="I206" s="77" t="s">
        <v>1763</v>
      </c>
      <c r="J206" s="74"/>
    </row>
    <row r="207" spans="1:10" ht="11.25" customHeight="1">
      <c r="A207" s="78" t="s">
        <v>1579</v>
      </c>
      <c r="B207" s="78"/>
      <c r="C207" s="78"/>
      <c r="D207" s="78"/>
      <c r="E207" s="73" t="s">
        <v>2057</v>
      </c>
      <c r="F207" s="79"/>
      <c r="G207" s="73" t="s">
        <v>1678</v>
      </c>
      <c r="H207" s="73"/>
      <c r="I207" s="189" t="s">
        <v>1855</v>
      </c>
      <c r="J207" s="79"/>
    </row>
    <row r="208" spans="1:10" ht="11.25" customHeight="1">
      <c r="A208" s="99" t="s">
        <v>1159</v>
      </c>
      <c r="B208" s="105"/>
      <c r="C208" s="105"/>
      <c r="D208" s="102"/>
      <c r="E208" s="99" t="s">
        <v>1160</v>
      </c>
      <c r="F208" s="102"/>
      <c r="G208" s="102" t="s">
        <v>1053</v>
      </c>
      <c r="H208" s="102"/>
      <c r="I208" s="104" t="s">
        <v>1549</v>
      </c>
      <c r="J208" s="233"/>
    </row>
    <row r="209" spans="1:10" ht="11.25" customHeight="1">
      <c r="A209" s="96" t="s">
        <v>1713</v>
      </c>
      <c r="B209" s="79"/>
      <c r="C209" s="95"/>
      <c r="D209" s="81"/>
      <c r="E209" s="127" t="s">
        <v>1161</v>
      </c>
      <c r="F209" s="81"/>
      <c r="G209" s="81" t="s">
        <v>1162</v>
      </c>
      <c r="H209" s="81"/>
      <c r="I209" s="111" t="s">
        <v>1549</v>
      </c>
      <c r="J209" s="236"/>
    </row>
    <row r="210" spans="1:10" ht="11.25" customHeight="1">
      <c r="A210" s="97" t="s">
        <v>716</v>
      </c>
      <c r="B210" s="97"/>
      <c r="C210" s="97"/>
      <c r="D210" s="97"/>
      <c r="E210" s="97" t="s">
        <v>1508</v>
      </c>
      <c r="F210" s="97"/>
      <c r="G210" s="97" t="s">
        <v>1163</v>
      </c>
      <c r="H210" s="97"/>
      <c r="I210" s="98">
        <v>3800000</v>
      </c>
      <c r="J210" s="261" t="s">
        <v>1906</v>
      </c>
    </row>
    <row r="211" spans="1:10" ht="11.25" customHeight="1">
      <c r="A211" s="79"/>
      <c r="B211" s="79"/>
      <c r="C211" s="79"/>
      <c r="D211" s="79"/>
      <c r="E211" s="96" t="s">
        <v>1164</v>
      </c>
      <c r="F211" s="79"/>
      <c r="G211" s="95" t="s">
        <v>1165</v>
      </c>
      <c r="H211" s="79"/>
      <c r="I211" s="84"/>
      <c r="J211" s="232"/>
    </row>
    <row r="212" spans="1:10" ht="11.25" customHeight="1">
      <c r="A212" s="102" t="s">
        <v>1166</v>
      </c>
      <c r="B212" s="102"/>
      <c r="C212" s="102"/>
      <c r="D212" s="102"/>
      <c r="E212" s="102" t="s">
        <v>1167</v>
      </c>
      <c r="F212" s="102"/>
      <c r="G212" s="102" t="s">
        <v>1168</v>
      </c>
      <c r="H212" s="102"/>
      <c r="I212" s="107">
        <v>35000</v>
      </c>
      <c r="J212" s="233"/>
    </row>
    <row r="213" spans="1:10" ht="11.25" customHeight="1">
      <c r="A213" s="105" t="s">
        <v>1713</v>
      </c>
      <c r="B213" s="102"/>
      <c r="C213" s="102"/>
      <c r="D213" s="102"/>
      <c r="E213" s="102" t="s">
        <v>1169</v>
      </c>
      <c r="F213" s="102"/>
      <c r="G213" s="102" t="s">
        <v>1035</v>
      </c>
      <c r="H213" s="102"/>
      <c r="I213" s="107">
        <v>30000</v>
      </c>
      <c r="J213" s="233"/>
    </row>
    <row r="214" spans="1:10" ht="11.25" customHeight="1">
      <c r="A214" s="102" t="s">
        <v>1170</v>
      </c>
      <c r="B214" s="102"/>
      <c r="C214" s="102"/>
      <c r="D214" s="102"/>
      <c r="E214" s="102" t="s">
        <v>1171</v>
      </c>
      <c r="F214" s="102"/>
      <c r="G214" s="102" t="s">
        <v>992</v>
      </c>
      <c r="H214" s="102"/>
      <c r="I214" s="104" t="s">
        <v>1549</v>
      </c>
      <c r="J214" s="233"/>
    </row>
    <row r="215" spans="1:10" ht="11.25" customHeight="1">
      <c r="A215" s="105" t="s">
        <v>1713</v>
      </c>
      <c r="B215" s="102"/>
      <c r="C215" s="102"/>
      <c r="D215" s="102"/>
      <c r="E215" s="102" t="s">
        <v>1172</v>
      </c>
      <c r="F215" s="102"/>
      <c r="G215" s="102" t="s">
        <v>1024</v>
      </c>
      <c r="H215" s="102"/>
      <c r="I215" s="104" t="s">
        <v>1549</v>
      </c>
      <c r="J215" s="233"/>
    </row>
    <row r="216" spans="1:10" ht="11.25" customHeight="1">
      <c r="A216" s="135" t="s">
        <v>1713</v>
      </c>
      <c r="B216" s="97"/>
      <c r="C216" s="97"/>
      <c r="D216" s="97"/>
      <c r="E216" s="97" t="s">
        <v>1173</v>
      </c>
      <c r="F216" s="97"/>
      <c r="G216" s="97" t="s">
        <v>1174</v>
      </c>
      <c r="H216" s="97"/>
      <c r="I216" s="115" t="s">
        <v>1549</v>
      </c>
      <c r="J216" s="231"/>
    </row>
    <row r="217" spans="1:10" ht="11.25" customHeight="1">
      <c r="A217" s="96"/>
      <c r="B217" s="79"/>
      <c r="C217" s="79"/>
      <c r="D217" s="79"/>
      <c r="E217" s="96" t="s">
        <v>1175</v>
      </c>
      <c r="F217" s="79"/>
      <c r="G217" s="96"/>
      <c r="H217" s="79"/>
      <c r="I217" s="126"/>
      <c r="J217" s="232"/>
    </row>
    <row r="218" spans="1:10" ht="11.25" customHeight="1">
      <c r="A218" s="105" t="s">
        <v>1713</v>
      </c>
      <c r="B218" s="102"/>
      <c r="C218" s="102"/>
      <c r="D218" s="102"/>
      <c r="E218" s="102" t="s">
        <v>1176</v>
      </c>
      <c r="F218" s="102"/>
      <c r="G218" s="102" t="s">
        <v>1177</v>
      </c>
      <c r="H218" s="102"/>
      <c r="I218" s="104" t="s">
        <v>1549</v>
      </c>
      <c r="J218" s="233"/>
    </row>
    <row r="219" spans="1:10" ht="11.25" customHeight="1">
      <c r="A219" s="102" t="s">
        <v>1178</v>
      </c>
      <c r="B219" s="102"/>
      <c r="C219" s="102"/>
      <c r="D219" s="102"/>
      <c r="E219" s="102" t="s">
        <v>1179</v>
      </c>
      <c r="F219" s="102"/>
      <c r="G219" s="102" t="s">
        <v>1180</v>
      </c>
      <c r="H219" s="102"/>
      <c r="I219" s="104" t="s">
        <v>1549</v>
      </c>
      <c r="J219" s="233"/>
    </row>
    <row r="220" spans="1:10" ht="11.25" customHeight="1">
      <c r="A220" s="105" t="s">
        <v>1713</v>
      </c>
      <c r="B220" s="102"/>
      <c r="C220" s="102"/>
      <c r="D220" s="102"/>
      <c r="E220" s="102" t="s">
        <v>1181</v>
      </c>
      <c r="F220" s="102"/>
      <c r="G220" s="102" t="s">
        <v>1182</v>
      </c>
      <c r="H220" s="102"/>
      <c r="I220" s="104" t="s">
        <v>1549</v>
      </c>
      <c r="J220" s="233"/>
    </row>
    <row r="221" spans="1:10" ht="11.25" customHeight="1">
      <c r="A221" s="105" t="s">
        <v>1713</v>
      </c>
      <c r="B221" s="102"/>
      <c r="C221" s="102"/>
      <c r="D221" s="102"/>
      <c r="E221" s="102" t="s">
        <v>1183</v>
      </c>
      <c r="F221" s="102"/>
      <c r="G221" s="102" t="s">
        <v>1184</v>
      </c>
      <c r="H221" s="102"/>
      <c r="I221" s="104" t="s">
        <v>1549</v>
      </c>
      <c r="J221" s="233"/>
    </row>
    <row r="222" spans="1:10" ht="11.25" customHeight="1">
      <c r="A222" s="105" t="s">
        <v>1713</v>
      </c>
      <c r="B222" s="81"/>
      <c r="C222" s="81"/>
      <c r="D222" s="81"/>
      <c r="E222" s="81" t="s">
        <v>1185</v>
      </c>
      <c r="F222" s="81"/>
      <c r="G222" s="81" t="s">
        <v>1153</v>
      </c>
      <c r="H222" s="81"/>
      <c r="I222" s="111" t="s">
        <v>1549</v>
      </c>
      <c r="J222" s="236"/>
    </row>
    <row r="223" spans="1:10" ht="11.25" customHeight="1">
      <c r="A223" s="102" t="s">
        <v>1755</v>
      </c>
      <c r="B223" s="102"/>
      <c r="C223" s="101" t="s">
        <v>1674</v>
      </c>
      <c r="D223" s="102"/>
      <c r="E223" s="102" t="s">
        <v>1186</v>
      </c>
      <c r="F223" s="102"/>
      <c r="G223" s="102" t="s">
        <v>994</v>
      </c>
      <c r="H223" s="102"/>
      <c r="I223" s="107">
        <v>8000</v>
      </c>
      <c r="J223" s="233"/>
    </row>
    <row r="224" spans="1:10" ht="12" customHeight="1">
      <c r="A224" s="105" t="s">
        <v>1713</v>
      </c>
      <c r="B224" s="102"/>
      <c r="C224" s="101" t="s">
        <v>1535</v>
      </c>
      <c r="D224" s="102"/>
      <c r="E224" s="102" t="s">
        <v>1187</v>
      </c>
      <c r="F224" s="102"/>
      <c r="G224" s="102" t="s">
        <v>1005</v>
      </c>
      <c r="H224" s="102"/>
      <c r="I224" s="107">
        <v>5500</v>
      </c>
      <c r="J224" s="233"/>
    </row>
    <row r="225" spans="1:10" ht="11.25" customHeight="1">
      <c r="A225" s="105" t="s">
        <v>1713</v>
      </c>
      <c r="B225" s="102"/>
      <c r="C225" s="101" t="s">
        <v>1535</v>
      </c>
      <c r="D225" s="102"/>
      <c r="E225" s="102" t="s">
        <v>1184</v>
      </c>
      <c r="F225" s="102"/>
      <c r="G225" s="102" t="s">
        <v>1184</v>
      </c>
      <c r="H225" s="102"/>
      <c r="I225" s="107">
        <v>6000</v>
      </c>
      <c r="J225" s="233"/>
    </row>
    <row r="226" spans="1:10" ht="11.25" customHeight="1">
      <c r="A226" s="105" t="s">
        <v>1713</v>
      </c>
      <c r="B226" s="102"/>
      <c r="C226" s="101" t="s">
        <v>1535</v>
      </c>
      <c r="D226" s="102"/>
      <c r="E226" s="102" t="s">
        <v>1188</v>
      </c>
      <c r="F226" s="102"/>
      <c r="G226" s="102" t="s">
        <v>979</v>
      </c>
      <c r="H226" s="102"/>
      <c r="I226" s="107">
        <v>2000</v>
      </c>
      <c r="J226" s="233"/>
    </row>
    <row r="227" spans="1:10" ht="11.25" customHeight="1">
      <c r="A227" s="105" t="s">
        <v>1713</v>
      </c>
      <c r="B227" s="102"/>
      <c r="C227" s="101" t="s">
        <v>1535</v>
      </c>
      <c r="D227" s="102"/>
      <c r="E227" s="102" t="s">
        <v>1189</v>
      </c>
      <c r="F227" s="102"/>
      <c r="G227" s="102" t="s">
        <v>988</v>
      </c>
      <c r="H227" s="102"/>
      <c r="I227" s="107">
        <v>500</v>
      </c>
      <c r="J227" s="233"/>
    </row>
    <row r="228" spans="1:10" ht="11.25" customHeight="1">
      <c r="A228" s="105" t="s">
        <v>1713</v>
      </c>
      <c r="B228" s="97"/>
      <c r="C228" s="136" t="s">
        <v>1535</v>
      </c>
      <c r="D228" s="81"/>
      <c r="E228" s="97" t="s">
        <v>1190</v>
      </c>
      <c r="F228" s="74"/>
      <c r="G228" s="105" t="s">
        <v>1535</v>
      </c>
      <c r="H228" s="74"/>
      <c r="I228" s="89">
        <v>575000</v>
      </c>
      <c r="J228" s="235" t="s">
        <v>1906</v>
      </c>
    </row>
    <row r="229" spans="1:10" ht="11.25" customHeight="1">
      <c r="A229" s="105" t="s">
        <v>1713</v>
      </c>
      <c r="B229" s="102"/>
      <c r="C229" s="101" t="s">
        <v>1535</v>
      </c>
      <c r="D229" s="102"/>
      <c r="E229" s="105" t="s">
        <v>1191</v>
      </c>
      <c r="F229" s="102"/>
      <c r="G229" s="105" t="s">
        <v>1535</v>
      </c>
      <c r="H229" s="102"/>
      <c r="I229" s="314">
        <v>-75000</v>
      </c>
      <c r="J229" s="233"/>
    </row>
    <row r="230" spans="1:10" ht="11.25" customHeight="1">
      <c r="A230" s="105" t="s">
        <v>1713</v>
      </c>
      <c r="B230" s="102"/>
      <c r="C230" s="101" t="s">
        <v>1535</v>
      </c>
      <c r="D230" s="102"/>
      <c r="E230" s="105" t="s">
        <v>1192</v>
      </c>
      <c r="F230" s="102"/>
      <c r="G230" s="105" t="s">
        <v>1535</v>
      </c>
      <c r="H230" s="102"/>
      <c r="I230" s="314">
        <v>-300000</v>
      </c>
      <c r="J230" s="233"/>
    </row>
    <row r="231" spans="1:10" ht="11.25" customHeight="1">
      <c r="A231" s="105" t="s">
        <v>1713</v>
      </c>
      <c r="B231" s="102"/>
      <c r="C231" s="101" t="s">
        <v>1535</v>
      </c>
      <c r="D231" s="102"/>
      <c r="E231" s="105" t="s">
        <v>1193</v>
      </c>
      <c r="F231" s="102"/>
      <c r="G231" s="105" t="s">
        <v>1535</v>
      </c>
      <c r="H231" s="102"/>
      <c r="I231" s="314">
        <v>-17000</v>
      </c>
      <c r="J231" s="233"/>
    </row>
    <row r="232" spans="1:10" ht="11.25" customHeight="1">
      <c r="A232" s="105" t="s">
        <v>1713</v>
      </c>
      <c r="B232" s="102"/>
      <c r="C232" s="101" t="s">
        <v>1535</v>
      </c>
      <c r="D232" s="102"/>
      <c r="E232" s="105" t="s">
        <v>1194</v>
      </c>
      <c r="F232" s="102"/>
      <c r="G232" s="105" t="s">
        <v>1535</v>
      </c>
      <c r="H232" s="102"/>
      <c r="I232" s="314">
        <v>-170000</v>
      </c>
      <c r="J232" s="233"/>
    </row>
    <row r="233" spans="1:10" ht="11.25" customHeight="1">
      <c r="A233" s="105" t="s">
        <v>1713</v>
      </c>
      <c r="B233" s="102"/>
      <c r="C233" s="101" t="s">
        <v>1535</v>
      </c>
      <c r="D233" s="102"/>
      <c r="E233" s="102" t="s">
        <v>1195</v>
      </c>
      <c r="F233" s="102"/>
      <c r="G233" s="102" t="s">
        <v>1196</v>
      </c>
      <c r="H233" s="102"/>
      <c r="I233" s="104" t="s">
        <v>1549</v>
      </c>
      <c r="J233" s="233"/>
    </row>
    <row r="234" spans="1:10" ht="11.25" customHeight="1">
      <c r="A234" s="105" t="s">
        <v>1713</v>
      </c>
      <c r="B234" s="102"/>
      <c r="C234" s="101" t="s">
        <v>1535</v>
      </c>
      <c r="D234" s="102"/>
      <c r="E234" s="102" t="s">
        <v>1197</v>
      </c>
      <c r="F234" s="102"/>
      <c r="G234" s="102" t="s">
        <v>1198</v>
      </c>
      <c r="H234" s="102"/>
      <c r="I234" s="104" t="s">
        <v>1549</v>
      </c>
      <c r="J234" s="233"/>
    </row>
    <row r="235" spans="1:10" ht="11.25" customHeight="1">
      <c r="A235" s="105" t="s">
        <v>1713</v>
      </c>
      <c r="B235" s="102"/>
      <c r="C235" s="101" t="s">
        <v>1535</v>
      </c>
      <c r="D235" s="102"/>
      <c r="E235" s="102" t="s">
        <v>1199</v>
      </c>
      <c r="F235" s="102"/>
      <c r="G235" s="95" t="s">
        <v>1535</v>
      </c>
      <c r="H235" s="102"/>
      <c r="I235" s="104" t="s">
        <v>1549</v>
      </c>
      <c r="J235" s="233"/>
    </row>
    <row r="236" spans="1:10" ht="11.25" customHeight="1">
      <c r="A236" s="105" t="s">
        <v>1713</v>
      </c>
      <c r="B236" s="102"/>
      <c r="C236" s="101" t="s">
        <v>1535</v>
      </c>
      <c r="D236" s="102"/>
      <c r="E236" s="102" t="s">
        <v>1200</v>
      </c>
      <c r="F236" s="102"/>
      <c r="G236" s="102" t="s">
        <v>1201</v>
      </c>
      <c r="H236" s="102"/>
      <c r="I236" s="104" t="s">
        <v>1549</v>
      </c>
      <c r="J236" s="233"/>
    </row>
    <row r="237" spans="1:10" ht="11.25" customHeight="1">
      <c r="A237" s="105" t="s">
        <v>1713</v>
      </c>
      <c r="B237" s="102"/>
      <c r="C237" s="101" t="s">
        <v>1535</v>
      </c>
      <c r="D237" s="102"/>
      <c r="E237" s="102" t="s">
        <v>1006</v>
      </c>
      <c r="F237" s="102"/>
      <c r="G237" s="102" t="s">
        <v>1202</v>
      </c>
      <c r="H237" s="102"/>
      <c r="I237" s="107">
        <v>45000</v>
      </c>
      <c r="J237" s="233"/>
    </row>
    <row r="238" spans="1:10" ht="11.25" customHeight="1">
      <c r="A238" s="105" t="s">
        <v>1713</v>
      </c>
      <c r="B238" s="102"/>
      <c r="C238" s="101" t="s">
        <v>1535</v>
      </c>
      <c r="D238" s="102"/>
      <c r="E238" s="102" t="s">
        <v>1203</v>
      </c>
      <c r="F238" s="102"/>
      <c r="G238" s="102" t="s">
        <v>1204</v>
      </c>
      <c r="H238" s="102"/>
      <c r="I238" s="107">
        <v>6000</v>
      </c>
      <c r="J238" s="233"/>
    </row>
    <row r="239" spans="1:10" ht="11.25" customHeight="1">
      <c r="A239" s="105" t="s">
        <v>1713</v>
      </c>
      <c r="B239" s="102"/>
      <c r="C239" s="101" t="s">
        <v>1535</v>
      </c>
      <c r="D239" s="102"/>
      <c r="E239" s="102" t="s">
        <v>1205</v>
      </c>
      <c r="F239" s="102"/>
      <c r="G239" s="102" t="s">
        <v>992</v>
      </c>
      <c r="H239" s="102"/>
      <c r="I239" s="107">
        <v>1500</v>
      </c>
      <c r="J239" s="233"/>
    </row>
    <row r="240" spans="1:10" ht="11.25" customHeight="1">
      <c r="A240" s="102" t="s">
        <v>1206</v>
      </c>
      <c r="B240" s="102"/>
      <c r="C240" s="102"/>
      <c r="D240" s="102"/>
      <c r="E240" s="102" t="s">
        <v>1207</v>
      </c>
      <c r="F240" s="102"/>
      <c r="G240" s="102" t="s">
        <v>763</v>
      </c>
      <c r="H240" s="102"/>
      <c r="I240" s="107">
        <v>1500000</v>
      </c>
      <c r="J240" s="233"/>
    </row>
    <row r="241" spans="1:10" ht="11.25" customHeight="1">
      <c r="A241" s="102" t="s">
        <v>1945</v>
      </c>
      <c r="B241" s="102"/>
      <c r="C241" s="102"/>
      <c r="D241" s="102"/>
      <c r="E241" s="102" t="s">
        <v>1208</v>
      </c>
      <c r="F241" s="102"/>
      <c r="G241" s="102" t="s">
        <v>1209</v>
      </c>
      <c r="H241" s="102"/>
      <c r="I241" s="104" t="s">
        <v>1549</v>
      </c>
      <c r="J241" s="233"/>
    </row>
    <row r="242" spans="1:10" ht="11.25" customHeight="1">
      <c r="A242" s="102" t="s">
        <v>1210</v>
      </c>
      <c r="B242" s="102"/>
      <c r="C242" s="102"/>
      <c r="D242" s="74"/>
      <c r="E242" s="74"/>
      <c r="F242" s="74"/>
      <c r="G242" s="74"/>
      <c r="H242" s="74"/>
      <c r="I242" s="109"/>
      <c r="J242" s="245"/>
    </row>
    <row r="243" spans="1:10" ht="11.25" customHeight="1">
      <c r="A243" s="105" t="s">
        <v>1211</v>
      </c>
      <c r="B243" s="102"/>
      <c r="C243" s="102"/>
      <c r="D243" s="81"/>
      <c r="E243" s="81" t="s">
        <v>997</v>
      </c>
      <c r="F243" s="81"/>
      <c r="G243" s="81" t="s">
        <v>1005</v>
      </c>
      <c r="H243" s="81"/>
      <c r="I243" s="82">
        <v>300000</v>
      </c>
      <c r="J243" s="236"/>
    </row>
    <row r="244" spans="1:10" ht="11.25" customHeight="1">
      <c r="A244" s="105" t="s">
        <v>1945</v>
      </c>
      <c r="B244" s="102"/>
      <c r="C244" s="102"/>
      <c r="D244" s="102"/>
      <c r="E244" s="102" t="s">
        <v>1212</v>
      </c>
      <c r="F244" s="102"/>
      <c r="G244" s="102" t="s">
        <v>1213</v>
      </c>
      <c r="H244" s="102"/>
      <c r="I244" s="107">
        <v>3000</v>
      </c>
      <c r="J244" s="233"/>
    </row>
    <row r="245" spans="1:10" ht="11.25" customHeight="1">
      <c r="A245" s="105" t="s">
        <v>1945</v>
      </c>
      <c r="B245" s="102"/>
      <c r="C245" s="102"/>
      <c r="D245" s="102"/>
      <c r="E245" s="102" t="s">
        <v>1000</v>
      </c>
      <c r="F245" s="102"/>
      <c r="G245" s="102" t="s">
        <v>1039</v>
      </c>
      <c r="H245" s="102"/>
      <c r="I245" s="107">
        <v>17000</v>
      </c>
      <c r="J245" s="233"/>
    </row>
    <row r="246" spans="1:10" ht="11.25" customHeight="1">
      <c r="A246" s="105" t="s">
        <v>2009</v>
      </c>
      <c r="B246" s="102"/>
      <c r="C246" s="102"/>
      <c r="D246" s="74"/>
      <c r="E246" s="74"/>
      <c r="F246" s="74"/>
      <c r="G246" s="74"/>
      <c r="H246" s="74"/>
      <c r="I246" s="89"/>
      <c r="J246" s="245"/>
    </row>
    <row r="247" spans="1:10" ht="11.25" customHeight="1">
      <c r="A247" s="190" t="s">
        <v>1214</v>
      </c>
      <c r="B247" s="102"/>
      <c r="C247" s="102"/>
      <c r="D247" s="81"/>
      <c r="E247" s="81" t="s">
        <v>997</v>
      </c>
      <c r="F247" s="81"/>
      <c r="G247" s="81" t="s">
        <v>1005</v>
      </c>
      <c r="H247" s="81"/>
      <c r="I247" s="82">
        <v>160000</v>
      </c>
      <c r="J247" s="236"/>
    </row>
    <row r="248" spans="1:10" ht="11.25" customHeight="1">
      <c r="A248" s="200" t="s">
        <v>1713</v>
      </c>
      <c r="B248" s="102"/>
      <c r="C248" s="102"/>
      <c r="D248" s="102"/>
      <c r="E248" s="105" t="s">
        <v>1535</v>
      </c>
      <c r="F248" s="102"/>
      <c r="G248" s="102" t="s">
        <v>1215</v>
      </c>
      <c r="H248" s="102"/>
      <c r="I248" s="107">
        <v>50000</v>
      </c>
      <c r="J248" s="233"/>
    </row>
    <row r="249" spans="1:10" ht="11.25" customHeight="1">
      <c r="A249" s="200" t="s">
        <v>1713</v>
      </c>
      <c r="B249" s="102"/>
      <c r="C249" s="102"/>
      <c r="D249" s="102"/>
      <c r="E249" s="105" t="s">
        <v>1535</v>
      </c>
      <c r="F249" s="102"/>
      <c r="G249" s="102" t="s">
        <v>1216</v>
      </c>
      <c r="H249" s="102"/>
      <c r="I249" s="107">
        <v>50000</v>
      </c>
      <c r="J249" s="233"/>
    </row>
    <row r="250" spans="1:10" ht="11.25" customHeight="1">
      <c r="A250" s="190" t="s">
        <v>1217</v>
      </c>
      <c r="B250" s="102"/>
      <c r="C250" s="102"/>
      <c r="D250" s="79"/>
      <c r="E250" s="96" t="s">
        <v>1535</v>
      </c>
      <c r="F250" s="79"/>
      <c r="G250" s="79" t="s">
        <v>1005</v>
      </c>
      <c r="H250" s="79"/>
      <c r="I250" s="84">
        <v>100000</v>
      </c>
      <c r="J250" s="232"/>
    </row>
    <row r="251" spans="1:10" ht="11.25" customHeight="1">
      <c r="A251" s="200" t="s">
        <v>1713</v>
      </c>
      <c r="B251" s="102"/>
      <c r="C251" s="102"/>
      <c r="D251" s="102"/>
      <c r="E251" s="105" t="s">
        <v>1535</v>
      </c>
      <c r="F251" s="102"/>
      <c r="G251" s="102" t="s">
        <v>1216</v>
      </c>
      <c r="H251" s="102"/>
      <c r="I251" s="107">
        <v>140000</v>
      </c>
      <c r="J251" s="233"/>
    </row>
    <row r="252" spans="1:10" ht="11.25" customHeight="1">
      <c r="A252" s="190" t="s">
        <v>1218</v>
      </c>
      <c r="B252" s="102"/>
      <c r="C252" s="102"/>
      <c r="D252" s="102"/>
      <c r="E252" s="102" t="s">
        <v>1219</v>
      </c>
      <c r="F252" s="102"/>
      <c r="G252" s="102" t="s">
        <v>1213</v>
      </c>
      <c r="H252" s="102"/>
      <c r="I252" s="107">
        <v>65000</v>
      </c>
      <c r="J252" s="233"/>
    </row>
    <row r="253" spans="1:10" ht="11.25" customHeight="1">
      <c r="A253" s="97" t="s">
        <v>1220</v>
      </c>
      <c r="B253" s="97"/>
      <c r="C253" s="97"/>
      <c r="D253" s="97"/>
      <c r="E253" s="97" t="s">
        <v>1221</v>
      </c>
      <c r="F253" s="97"/>
      <c r="G253" s="97" t="s">
        <v>1222</v>
      </c>
      <c r="H253" s="97"/>
      <c r="I253" s="98">
        <v>12000</v>
      </c>
      <c r="J253" s="231"/>
    </row>
    <row r="254" spans="1:10" ht="11.25" customHeight="1">
      <c r="A254" s="194"/>
      <c r="B254" s="79"/>
      <c r="C254" s="79"/>
      <c r="D254" s="79"/>
      <c r="E254" s="79"/>
      <c r="F254" s="79"/>
      <c r="G254" s="96" t="s">
        <v>1223</v>
      </c>
      <c r="H254" s="79"/>
      <c r="I254" s="84"/>
      <c r="J254" s="232"/>
    </row>
    <row r="255" spans="1:10" ht="11.25" customHeight="1">
      <c r="A255" s="102" t="s">
        <v>1555</v>
      </c>
      <c r="B255" s="102"/>
      <c r="C255" s="102"/>
      <c r="D255" s="102"/>
      <c r="E255" s="102" t="s">
        <v>1224</v>
      </c>
      <c r="F255" s="102"/>
      <c r="G255" s="102" t="s">
        <v>1225</v>
      </c>
      <c r="H255" s="102"/>
      <c r="I255" s="107">
        <v>5000000</v>
      </c>
      <c r="J255" s="233"/>
    </row>
    <row r="256" spans="1:10" ht="11.25" customHeight="1">
      <c r="A256" s="102" t="s">
        <v>277</v>
      </c>
      <c r="B256" s="102"/>
      <c r="C256" s="78"/>
      <c r="D256" s="78"/>
      <c r="E256" s="97" t="s">
        <v>1226</v>
      </c>
      <c r="F256" s="79"/>
      <c r="G256" s="97" t="s">
        <v>1227</v>
      </c>
      <c r="H256" s="73"/>
      <c r="I256" s="126">
        <v>12000000</v>
      </c>
      <c r="J256" s="79"/>
    </row>
    <row r="257" spans="1:10" ht="11.25" customHeight="1">
      <c r="A257" s="105" t="s">
        <v>1713</v>
      </c>
      <c r="B257" s="102"/>
      <c r="C257" s="78"/>
      <c r="D257" s="78"/>
      <c r="E257" s="97" t="s">
        <v>1228</v>
      </c>
      <c r="F257" s="79"/>
      <c r="G257" s="97" t="s">
        <v>1229</v>
      </c>
      <c r="H257" s="76"/>
      <c r="I257" s="126">
        <v>50000000</v>
      </c>
      <c r="J257" s="79"/>
    </row>
    <row r="258" spans="1:10" ht="11.25" customHeight="1">
      <c r="A258" s="357" t="s">
        <v>1745</v>
      </c>
      <c r="B258" s="357"/>
      <c r="C258" s="357"/>
      <c r="D258" s="357"/>
      <c r="E258" s="357"/>
      <c r="F258" s="357"/>
      <c r="G258" s="357"/>
      <c r="H258" s="357"/>
      <c r="I258" s="357"/>
      <c r="J258" s="357"/>
    </row>
    <row r="259" spans="1:10" ht="11.25" customHeight="1">
      <c r="A259" s="350"/>
      <c r="B259" s="350"/>
      <c r="C259" s="350"/>
      <c r="D259" s="350"/>
      <c r="E259" s="350"/>
      <c r="F259" s="350"/>
      <c r="G259" s="350"/>
      <c r="H259" s="350"/>
      <c r="I259" s="350"/>
      <c r="J259" s="350"/>
    </row>
    <row r="260" spans="1:10" ht="11.25" customHeight="1">
      <c r="A260" s="350"/>
      <c r="B260" s="350"/>
      <c r="C260" s="350"/>
      <c r="D260" s="350"/>
      <c r="E260" s="350"/>
      <c r="F260" s="350"/>
      <c r="G260" s="350"/>
      <c r="H260" s="350"/>
      <c r="I260" s="350"/>
      <c r="J260" s="350"/>
    </row>
    <row r="261" spans="1:10" ht="11.25" customHeight="1">
      <c r="A261" s="350"/>
      <c r="B261" s="350"/>
      <c r="C261" s="350"/>
      <c r="D261" s="350"/>
      <c r="E261" s="350"/>
      <c r="F261" s="350"/>
      <c r="G261" s="350"/>
      <c r="H261" s="350"/>
      <c r="I261" s="350"/>
      <c r="J261" s="350"/>
    </row>
    <row r="262" spans="1:10" ht="11.25" customHeight="1">
      <c r="A262" s="350"/>
      <c r="B262" s="350"/>
      <c r="C262" s="350"/>
      <c r="D262" s="350"/>
      <c r="E262" s="350"/>
      <c r="F262" s="350"/>
      <c r="G262" s="350"/>
      <c r="H262" s="350"/>
      <c r="I262" s="350"/>
      <c r="J262" s="350"/>
    </row>
    <row r="263" spans="1:10" ht="11.25" customHeight="1">
      <c r="A263" s="350"/>
      <c r="B263" s="350"/>
      <c r="C263" s="350"/>
      <c r="D263" s="350"/>
      <c r="E263" s="350"/>
      <c r="F263" s="350"/>
      <c r="G263" s="350"/>
      <c r="H263" s="350"/>
      <c r="I263" s="350"/>
      <c r="J263" s="350"/>
    </row>
    <row r="264" spans="1:10" ht="11.25" customHeight="1">
      <c r="A264" s="350"/>
      <c r="B264" s="350"/>
      <c r="C264" s="350"/>
      <c r="D264" s="350"/>
      <c r="E264" s="350"/>
      <c r="F264" s="350"/>
      <c r="G264" s="350"/>
      <c r="H264" s="350"/>
      <c r="I264" s="350"/>
      <c r="J264" s="350"/>
    </row>
    <row r="265" spans="1:10" ht="11.25" customHeight="1">
      <c r="A265" s="350"/>
      <c r="B265" s="350"/>
      <c r="C265" s="350"/>
      <c r="D265" s="350"/>
      <c r="E265" s="350"/>
      <c r="F265" s="350"/>
      <c r="G265" s="350"/>
      <c r="H265" s="350"/>
      <c r="I265" s="350"/>
      <c r="J265" s="350"/>
    </row>
    <row r="266" spans="1:10" ht="11.25" customHeight="1">
      <c r="A266" s="350"/>
      <c r="B266" s="350"/>
      <c r="C266" s="350"/>
      <c r="D266" s="350"/>
      <c r="E266" s="350"/>
      <c r="F266" s="350"/>
      <c r="G266" s="350"/>
      <c r="H266" s="350"/>
      <c r="I266" s="350"/>
      <c r="J266" s="350"/>
    </row>
    <row r="267" spans="1:10" ht="11.25" customHeight="1">
      <c r="A267" s="350"/>
      <c r="B267" s="350"/>
      <c r="C267" s="350"/>
      <c r="D267" s="350"/>
      <c r="E267" s="350"/>
      <c r="F267" s="350"/>
      <c r="G267" s="350"/>
      <c r="H267" s="350"/>
      <c r="I267" s="350"/>
      <c r="J267" s="350"/>
    </row>
    <row r="268" spans="1:10" ht="11.25" customHeight="1">
      <c r="A268" s="337" t="s">
        <v>1485</v>
      </c>
      <c r="B268" s="337"/>
      <c r="C268" s="337"/>
      <c r="D268" s="337"/>
      <c r="E268" s="337"/>
      <c r="F268" s="337"/>
      <c r="G268" s="337"/>
      <c r="H268" s="337"/>
      <c r="I268" s="337"/>
      <c r="J268" s="337"/>
    </row>
    <row r="269" spans="1:10" ht="11.25" customHeight="1">
      <c r="A269" s="337" t="s">
        <v>917</v>
      </c>
      <c r="B269" s="337"/>
      <c r="C269" s="337"/>
      <c r="D269" s="337"/>
      <c r="E269" s="337"/>
      <c r="F269" s="337"/>
      <c r="G269" s="337"/>
      <c r="H269" s="337"/>
      <c r="I269" s="337"/>
      <c r="J269" s="337"/>
    </row>
    <row r="270" spans="1:10" ht="11.25" customHeight="1">
      <c r="A270" s="337"/>
      <c r="B270" s="337"/>
      <c r="C270" s="337"/>
      <c r="D270" s="337"/>
      <c r="E270" s="337"/>
      <c r="F270" s="337"/>
      <c r="G270" s="337"/>
      <c r="H270" s="337"/>
      <c r="I270" s="337"/>
      <c r="J270" s="337"/>
    </row>
    <row r="271" spans="1:10" ht="11.25" customHeight="1">
      <c r="A271" s="93" t="s">
        <v>1521</v>
      </c>
      <c r="B271" s="93"/>
      <c r="C271" s="93"/>
      <c r="D271" s="93"/>
      <c r="E271" s="93"/>
      <c r="F271" s="93"/>
      <c r="G271" s="93"/>
      <c r="H271" s="93"/>
      <c r="I271" s="223"/>
      <c r="J271" s="93"/>
    </row>
    <row r="272" spans="1:10" ht="11.25" customHeight="1">
      <c r="A272" s="338"/>
      <c r="B272" s="338"/>
      <c r="C272" s="338"/>
      <c r="D272" s="338"/>
      <c r="E272" s="338"/>
      <c r="F272" s="338"/>
      <c r="G272" s="338"/>
      <c r="H272" s="338"/>
      <c r="I272" s="338"/>
      <c r="J272" s="338"/>
    </row>
    <row r="273" spans="1:10" ht="11.25" customHeight="1">
      <c r="A273" s="351"/>
      <c r="B273" s="351"/>
      <c r="C273" s="351"/>
      <c r="D273" s="74"/>
      <c r="E273" s="75" t="s">
        <v>2056</v>
      </c>
      <c r="F273" s="74"/>
      <c r="G273" s="75"/>
      <c r="H273" s="74"/>
      <c r="I273" s="77" t="s">
        <v>1763</v>
      </c>
      <c r="J273" s="74"/>
    </row>
    <row r="274" spans="1:10" ht="11.25" customHeight="1">
      <c r="A274" s="78" t="s">
        <v>1579</v>
      </c>
      <c r="B274" s="78"/>
      <c r="C274" s="78"/>
      <c r="D274" s="78"/>
      <c r="E274" s="73" t="s">
        <v>2057</v>
      </c>
      <c r="F274" s="79"/>
      <c r="G274" s="73" t="s">
        <v>1678</v>
      </c>
      <c r="H274" s="73"/>
      <c r="I274" s="189" t="s">
        <v>1855</v>
      </c>
      <c r="J274" s="79"/>
    </row>
    <row r="275" spans="1:10" ht="11.25" customHeight="1">
      <c r="A275" s="102" t="s">
        <v>1456</v>
      </c>
      <c r="B275" s="102"/>
      <c r="C275" s="102"/>
      <c r="D275" s="97"/>
      <c r="E275" s="97" t="s">
        <v>1230</v>
      </c>
      <c r="F275" s="97"/>
      <c r="G275" s="97" t="s">
        <v>1231</v>
      </c>
      <c r="H275" s="97"/>
      <c r="I275" s="98">
        <v>100000000</v>
      </c>
      <c r="J275" s="261" t="s">
        <v>1906</v>
      </c>
    </row>
    <row r="276" spans="1:10" ht="11.25" customHeight="1">
      <c r="A276" s="81"/>
      <c r="B276" s="81"/>
      <c r="C276" s="81"/>
      <c r="D276" s="81"/>
      <c r="E276" s="81"/>
      <c r="F276" s="81"/>
      <c r="G276" s="81" t="s">
        <v>1232</v>
      </c>
      <c r="H276" s="81"/>
      <c r="I276" s="111"/>
      <c r="J276" s="315"/>
    </row>
    <row r="277" spans="1:10" ht="11.25" customHeight="1">
      <c r="A277" s="81"/>
      <c r="B277" s="81"/>
      <c r="C277" s="81"/>
      <c r="D277" s="81"/>
      <c r="E277" s="81"/>
      <c r="F277" s="81"/>
      <c r="G277" s="81" t="s">
        <v>1233</v>
      </c>
      <c r="H277" s="81"/>
      <c r="I277" s="82"/>
      <c r="J277" s="236"/>
    </row>
    <row r="278" spans="1:10" ht="11.25" customHeight="1">
      <c r="A278" s="81"/>
      <c r="B278" s="81"/>
      <c r="C278" s="81"/>
      <c r="D278" s="81"/>
      <c r="E278" s="81"/>
      <c r="F278" s="81"/>
      <c r="G278" s="81" t="s">
        <v>1234</v>
      </c>
      <c r="H278" s="81"/>
      <c r="I278" s="82"/>
      <c r="J278" s="236"/>
    </row>
    <row r="279" spans="1:10" ht="11.25" customHeight="1">
      <c r="A279" s="81"/>
      <c r="B279" s="81"/>
      <c r="C279" s="81"/>
      <c r="D279" s="81"/>
      <c r="E279" s="81"/>
      <c r="F279" s="81"/>
      <c r="G279" s="81" t="s">
        <v>1235</v>
      </c>
      <c r="H279" s="81"/>
      <c r="I279" s="82"/>
      <c r="J279" s="236"/>
    </row>
    <row r="280" spans="1:10" ht="11.25" customHeight="1">
      <c r="A280" s="81"/>
      <c r="B280" s="81"/>
      <c r="C280" s="81"/>
      <c r="D280" s="81"/>
      <c r="E280" s="81"/>
      <c r="F280" s="81"/>
      <c r="G280" s="81" t="s">
        <v>1236</v>
      </c>
      <c r="H280" s="81"/>
      <c r="I280" s="82"/>
      <c r="J280" s="236"/>
    </row>
    <row r="281" spans="1:10" ht="11.25" customHeight="1">
      <c r="A281" s="81"/>
      <c r="B281" s="81"/>
      <c r="C281" s="81"/>
      <c r="D281" s="81"/>
      <c r="E281" s="81"/>
      <c r="F281" s="81"/>
      <c r="G281" s="81" t="s">
        <v>1237</v>
      </c>
      <c r="H281" s="81"/>
      <c r="I281" s="82"/>
      <c r="J281" s="236"/>
    </row>
    <row r="282" spans="1:10" ht="11.25" customHeight="1">
      <c r="A282" s="81"/>
      <c r="B282" s="81"/>
      <c r="C282" s="81"/>
      <c r="D282" s="81"/>
      <c r="E282" s="81"/>
      <c r="F282" s="81"/>
      <c r="G282" s="81" t="s">
        <v>1238</v>
      </c>
      <c r="H282" s="81"/>
      <c r="I282" s="82"/>
      <c r="J282" s="236"/>
    </row>
    <row r="283" spans="1:10" ht="11.25" customHeight="1">
      <c r="A283" s="81"/>
      <c r="B283" s="81"/>
      <c r="C283" s="81"/>
      <c r="D283" s="81"/>
      <c r="E283" s="81"/>
      <c r="F283" s="81"/>
      <c r="G283" s="81" t="s">
        <v>1239</v>
      </c>
      <c r="H283" s="81"/>
      <c r="I283" s="82"/>
      <c r="J283" s="236"/>
    </row>
    <row r="284" spans="1:10" ht="11.25" customHeight="1">
      <c r="A284" s="81"/>
      <c r="B284" s="81"/>
      <c r="C284" s="81"/>
      <c r="D284" s="81"/>
      <c r="E284" s="81"/>
      <c r="F284" s="81"/>
      <c r="G284" s="81" t="s">
        <v>1240</v>
      </c>
      <c r="H284" s="81"/>
      <c r="I284" s="82"/>
      <c r="J284" s="236"/>
    </row>
    <row r="285" spans="1:10" ht="11.25" customHeight="1">
      <c r="A285" s="79"/>
      <c r="B285" s="79"/>
      <c r="C285" s="79"/>
      <c r="D285" s="79"/>
      <c r="E285" s="79"/>
      <c r="F285" s="79"/>
      <c r="G285" s="79" t="s">
        <v>1241</v>
      </c>
      <c r="H285" s="79"/>
      <c r="I285" s="84"/>
      <c r="J285" s="232"/>
    </row>
    <row r="286" spans="1:10" ht="11.25" customHeight="1">
      <c r="A286" s="105" t="s">
        <v>1713</v>
      </c>
      <c r="B286" s="102"/>
      <c r="C286" s="97"/>
      <c r="D286" s="97"/>
      <c r="E286" s="97" t="s">
        <v>1242</v>
      </c>
      <c r="F286" s="97"/>
      <c r="G286" s="97" t="s">
        <v>988</v>
      </c>
      <c r="H286" s="97"/>
      <c r="I286" s="98">
        <v>5000000</v>
      </c>
      <c r="J286" s="231"/>
    </row>
    <row r="287" spans="1:10" ht="11.25" customHeight="1">
      <c r="A287" s="105" t="s">
        <v>1713</v>
      </c>
      <c r="B287" s="102"/>
      <c r="C287" s="97"/>
      <c r="D287" s="97"/>
      <c r="E287" s="97" t="s">
        <v>1243</v>
      </c>
      <c r="F287" s="97"/>
      <c r="G287" s="97" t="s">
        <v>1229</v>
      </c>
      <c r="H287" s="97"/>
      <c r="I287" s="98">
        <v>120000000</v>
      </c>
      <c r="J287" s="231"/>
    </row>
    <row r="288" spans="1:10" ht="11.25" customHeight="1">
      <c r="A288" s="135" t="s">
        <v>1713</v>
      </c>
      <c r="B288" s="97"/>
      <c r="C288" s="97"/>
      <c r="D288" s="97"/>
      <c r="E288" s="97" t="s">
        <v>1244</v>
      </c>
      <c r="F288" s="97"/>
      <c r="G288" s="97" t="s">
        <v>1245</v>
      </c>
      <c r="H288" s="97"/>
      <c r="I288" s="98">
        <v>15000000</v>
      </c>
      <c r="J288" s="231"/>
    </row>
    <row r="289" spans="1:10" ht="11.25" customHeight="1">
      <c r="A289" s="81"/>
      <c r="B289" s="81"/>
      <c r="C289" s="81"/>
      <c r="D289" s="81"/>
      <c r="E289" s="81"/>
      <c r="F289" s="81"/>
      <c r="G289" s="81" t="s">
        <v>1246</v>
      </c>
      <c r="H289" s="81"/>
      <c r="I289" s="82"/>
      <c r="J289" s="236"/>
    </row>
    <row r="290" spans="1:10" ht="11.25" customHeight="1">
      <c r="A290" s="79"/>
      <c r="B290" s="79"/>
      <c r="C290" s="79"/>
      <c r="D290" s="79"/>
      <c r="E290" s="79"/>
      <c r="F290" s="79"/>
      <c r="G290" s="79" t="s">
        <v>1247</v>
      </c>
      <c r="H290" s="79"/>
      <c r="I290" s="84"/>
      <c r="J290" s="232"/>
    </row>
    <row r="291" spans="1:10" ht="11.25" customHeight="1">
      <c r="A291" s="135" t="s">
        <v>1713</v>
      </c>
      <c r="B291" s="97"/>
      <c r="C291" s="97"/>
      <c r="D291" s="97"/>
      <c r="E291" s="97" t="s">
        <v>1248</v>
      </c>
      <c r="F291" s="97"/>
      <c r="G291" s="97" t="s">
        <v>1249</v>
      </c>
      <c r="H291" s="97"/>
      <c r="I291" s="98">
        <v>20000000</v>
      </c>
      <c r="J291" s="231"/>
    </row>
    <row r="292" spans="1:10" ht="11.25" customHeight="1">
      <c r="A292" s="79"/>
      <c r="B292" s="79"/>
      <c r="C292" s="79"/>
      <c r="D292" s="79"/>
      <c r="E292" s="79"/>
      <c r="F292" s="79"/>
      <c r="G292" s="79" t="s">
        <v>1250</v>
      </c>
      <c r="H292" s="79"/>
      <c r="I292" s="84"/>
      <c r="J292" s="232"/>
    </row>
    <row r="293" spans="1:10" ht="11.25" customHeight="1">
      <c r="A293" s="105" t="s">
        <v>1713</v>
      </c>
      <c r="B293" s="102"/>
      <c r="C293" s="97"/>
      <c r="D293" s="97"/>
      <c r="E293" s="97" t="s">
        <v>1251</v>
      </c>
      <c r="F293" s="97"/>
      <c r="G293" s="97"/>
      <c r="H293" s="97"/>
      <c r="I293" s="98">
        <v>60000000</v>
      </c>
      <c r="J293" s="231"/>
    </row>
    <row r="294" spans="1:10" ht="11.25" customHeight="1">
      <c r="A294" s="135" t="s">
        <v>1713</v>
      </c>
      <c r="B294" s="97"/>
      <c r="C294" s="97"/>
      <c r="D294" s="97"/>
      <c r="E294" s="97" t="s">
        <v>1252</v>
      </c>
      <c r="F294" s="97"/>
      <c r="G294" s="97" t="s">
        <v>1253</v>
      </c>
      <c r="H294" s="97"/>
      <c r="I294" s="98">
        <v>30000000</v>
      </c>
      <c r="J294" s="261" t="s">
        <v>1906</v>
      </c>
    </row>
    <row r="295" spans="1:10" ht="11.25" customHeight="1">
      <c r="A295" s="81"/>
      <c r="B295" s="81"/>
      <c r="C295" s="81"/>
      <c r="D295" s="81"/>
      <c r="E295" s="81"/>
      <c r="F295" s="81"/>
      <c r="G295" s="81" t="s">
        <v>1254</v>
      </c>
      <c r="H295" s="81"/>
      <c r="I295" s="82"/>
      <c r="J295" s="236"/>
    </row>
    <row r="296" spans="1:10" ht="11.25" customHeight="1">
      <c r="A296" s="81"/>
      <c r="B296" s="81"/>
      <c r="C296" s="81"/>
      <c r="D296" s="81"/>
      <c r="E296" s="81"/>
      <c r="F296" s="81"/>
      <c r="G296" s="81" t="s">
        <v>1255</v>
      </c>
      <c r="H296" s="81"/>
      <c r="I296" s="82"/>
      <c r="J296" s="236"/>
    </row>
    <row r="297" spans="1:10" ht="11.25" customHeight="1">
      <c r="A297" s="81"/>
      <c r="B297" s="81"/>
      <c r="C297" s="81"/>
      <c r="D297" s="81"/>
      <c r="E297" s="81"/>
      <c r="F297" s="81"/>
      <c r="G297" s="81" t="s">
        <v>1256</v>
      </c>
      <c r="H297" s="81"/>
      <c r="I297" s="82"/>
      <c r="J297" s="236"/>
    </row>
    <row r="298" spans="1:10" ht="11.25" customHeight="1">
      <c r="A298" s="81"/>
      <c r="B298" s="81"/>
      <c r="C298" s="81"/>
      <c r="D298" s="81"/>
      <c r="E298" s="81"/>
      <c r="F298" s="81"/>
      <c r="G298" s="81" t="s">
        <v>1257</v>
      </c>
      <c r="H298" s="81"/>
      <c r="I298" s="82"/>
      <c r="J298" s="236"/>
    </row>
    <row r="299" spans="1:10" ht="11.25" customHeight="1">
      <c r="A299" s="81"/>
      <c r="B299" s="81"/>
      <c r="C299" s="81"/>
      <c r="D299" s="81"/>
      <c r="E299" s="81"/>
      <c r="F299" s="81"/>
      <c r="G299" s="81" t="s">
        <v>1258</v>
      </c>
      <c r="H299" s="81"/>
      <c r="I299" s="82"/>
      <c r="J299" s="236"/>
    </row>
    <row r="300" spans="1:10" ht="11.25" customHeight="1">
      <c r="A300" s="79"/>
      <c r="B300" s="79"/>
      <c r="C300" s="79"/>
      <c r="D300" s="79"/>
      <c r="E300" s="79"/>
      <c r="F300" s="79"/>
      <c r="G300" s="79" t="s">
        <v>1259</v>
      </c>
      <c r="H300" s="79"/>
      <c r="I300" s="84"/>
      <c r="J300" s="232"/>
    </row>
    <row r="301" spans="1:10" ht="11.25" customHeight="1">
      <c r="A301" s="135" t="s">
        <v>1713</v>
      </c>
      <c r="B301" s="97"/>
      <c r="C301" s="97"/>
      <c r="D301" s="97"/>
      <c r="E301" s="97" t="s">
        <v>1260</v>
      </c>
      <c r="F301" s="97"/>
      <c r="G301" s="97" t="s">
        <v>1253</v>
      </c>
      <c r="H301" s="97"/>
      <c r="I301" s="98">
        <v>75000000</v>
      </c>
      <c r="J301" s="261" t="s">
        <v>1906</v>
      </c>
    </row>
    <row r="302" spans="1:10" ht="11.25" customHeight="1">
      <c r="A302" s="81"/>
      <c r="B302" s="81"/>
      <c r="C302" s="81"/>
      <c r="D302" s="81"/>
      <c r="E302" s="81"/>
      <c r="F302" s="81"/>
      <c r="G302" s="81" t="s">
        <v>1261</v>
      </c>
      <c r="H302" s="81"/>
      <c r="I302" s="82"/>
      <c r="J302" s="236"/>
    </row>
    <row r="303" spans="1:10" ht="11.25" customHeight="1">
      <c r="A303" s="81"/>
      <c r="B303" s="81"/>
      <c r="C303" s="81"/>
      <c r="D303" s="81"/>
      <c r="E303" s="81"/>
      <c r="F303" s="81"/>
      <c r="G303" s="81" t="s">
        <v>1262</v>
      </c>
      <c r="H303" s="81"/>
      <c r="I303" s="82"/>
      <c r="J303" s="236"/>
    </row>
    <row r="304" spans="1:10" ht="11.25" customHeight="1">
      <c r="A304" s="81"/>
      <c r="B304" s="81"/>
      <c r="C304" s="81"/>
      <c r="D304" s="81"/>
      <c r="E304" s="81"/>
      <c r="F304" s="81"/>
      <c r="G304" s="81" t="s">
        <v>1263</v>
      </c>
      <c r="H304" s="81"/>
      <c r="I304" s="82"/>
      <c r="J304" s="236"/>
    </row>
    <row r="305" spans="1:10" ht="11.25" customHeight="1">
      <c r="A305" s="81"/>
      <c r="B305" s="81"/>
      <c r="C305" s="81"/>
      <c r="D305" s="81"/>
      <c r="E305" s="81"/>
      <c r="F305" s="81"/>
      <c r="G305" s="81" t="s">
        <v>1264</v>
      </c>
      <c r="H305" s="81"/>
      <c r="I305" s="82"/>
      <c r="J305" s="236"/>
    </row>
    <row r="306" spans="1:10" ht="11.25" customHeight="1">
      <c r="A306" s="81"/>
      <c r="B306" s="81"/>
      <c r="C306" s="81"/>
      <c r="D306" s="81"/>
      <c r="E306" s="81"/>
      <c r="F306" s="81"/>
      <c r="G306" s="81" t="s">
        <v>1265</v>
      </c>
      <c r="H306" s="81"/>
      <c r="I306" s="82"/>
      <c r="J306" s="236"/>
    </row>
    <row r="307" spans="1:10" ht="11.25" customHeight="1">
      <c r="A307" s="81"/>
      <c r="B307" s="81"/>
      <c r="C307" s="81"/>
      <c r="D307" s="81"/>
      <c r="E307" s="81"/>
      <c r="F307" s="81"/>
      <c r="G307" s="81" t="s">
        <v>1266</v>
      </c>
      <c r="H307" s="81"/>
      <c r="I307" s="82"/>
      <c r="J307" s="236"/>
    </row>
    <row r="308" spans="1:10" ht="11.25" customHeight="1">
      <c r="A308" s="79"/>
      <c r="B308" s="79"/>
      <c r="C308" s="79"/>
      <c r="D308" s="79"/>
      <c r="E308" s="79"/>
      <c r="F308" s="79"/>
      <c r="G308" s="79" t="s">
        <v>1267</v>
      </c>
      <c r="H308" s="79"/>
      <c r="I308" s="84"/>
      <c r="J308" s="232"/>
    </row>
    <row r="309" spans="1:10" ht="12" customHeight="1">
      <c r="A309" s="102" t="s">
        <v>134</v>
      </c>
      <c r="B309" s="102"/>
      <c r="C309" s="102"/>
      <c r="D309" s="102"/>
      <c r="E309" s="102" t="s">
        <v>1268</v>
      </c>
      <c r="F309" s="102"/>
      <c r="G309" s="102" t="s">
        <v>1269</v>
      </c>
      <c r="H309" s="102"/>
      <c r="I309" s="104">
        <v>3500000</v>
      </c>
      <c r="J309" s="233"/>
    </row>
    <row r="310" spans="1:10" ht="11.25" customHeight="1">
      <c r="A310" s="96" t="s">
        <v>1713</v>
      </c>
      <c r="B310" s="102"/>
      <c r="C310" s="102"/>
      <c r="D310" s="102"/>
      <c r="E310" s="102" t="s">
        <v>1270</v>
      </c>
      <c r="F310" s="102"/>
      <c r="G310" s="102" t="s">
        <v>1271</v>
      </c>
      <c r="H310" s="102"/>
      <c r="I310" s="104" t="s">
        <v>1549</v>
      </c>
      <c r="J310" s="233"/>
    </row>
    <row r="311" spans="1:10" ht="11.25" customHeight="1">
      <c r="A311" s="96" t="s">
        <v>1713</v>
      </c>
      <c r="B311" s="102"/>
      <c r="C311" s="102"/>
      <c r="D311" s="102"/>
      <c r="E311" s="102" t="s">
        <v>1272</v>
      </c>
      <c r="F311" s="102"/>
      <c r="G311" s="102" t="s">
        <v>1273</v>
      </c>
      <c r="H311" s="102"/>
      <c r="I311" s="104" t="s">
        <v>1549</v>
      </c>
      <c r="J311" s="233"/>
    </row>
    <row r="312" spans="1:10" ht="11.25" customHeight="1">
      <c r="A312" s="96" t="s">
        <v>1713</v>
      </c>
      <c r="B312" s="102"/>
      <c r="C312" s="102"/>
      <c r="D312" s="102"/>
      <c r="E312" s="102" t="s">
        <v>1274</v>
      </c>
      <c r="F312" s="102"/>
      <c r="G312" s="102" t="s">
        <v>1202</v>
      </c>
      <c r="H312" s="102"/>
      <c r="I312" s="104" t="s">
        <v>1549</v>
      </c>
      <c r="J312" s="233"/>
    </row>
    <row r="313" spans="1:10" ht="11.25" customHeight="1">
      <c r="A313" s="102" t="s">
        <v>1275</v>
      </c>
      <c r="B313" s="102"/>
      <c r="C313" s="102"/>
      <c r="D313" s="102"/>
      <c r="E313" s="102" t="s">
        <v>1276</v>
      </c>
      <c r="F313" s="102"/>
      <c r="G313" s="102" t="s">
        <v>952</v>
      </c>
      <c r="H313" s="102"/>
      <c r="I313" s="107">
        <v>12000000</v>
      </c>
      <c r="J313" s="233"/>
    </row>
    <row r="314" spans="1:10" ht="11.25" customHeight="1">
      <c r="A314" s="96" t="s">
        <v>1713</v>
      </c>
      <c r="B314" s="102"/>
      <c r="C314" s="102"/>
      <c r="D314" s="102"/>
      <c r="E314" s="102" t="s">
        <v>1277</v>
      </c>
      <c r="F314" s="102"/>
      <c r="G314" s="105" t="s">
        <v>1535</v>
      </c>
      <c r="H314" s="102"/>
      <c r="I314" s="107">
        <v>700000</v>
      </c>
      <c r="J314" s="233"/>
    </row>
    <row r="315" spans="1:10" ht="11.25" customHeight="1">
      <c r="A315" s="102" t="s">
        <v>1278</v>
      </c>
      <c r="B315" s="102"/>
      <c r="C315" s="102"/>
      <c r="D315" s="74"/>
      <c r="E315" s="74"/>
      <c r="F315" s="74"/>
      <c r="G315" s="74"/>
      <c r="H315" s="74"/>
      <c r="I315" s="109"/>
      <c r="J315" s="245"/>
    </row>
    <row r="316" spans="1:10" ht="11.25" customHeight="1">
      <c r="A316" s="105" t="s">
        <v>1279</v>
      </c>
      <c r="B316" s="102"/>
      <c r="C316" s="102"/>
      <c r="D316" s="79"/>
      <c r="E316" s="79" t="s">
        <v>997</v>
      </c>
      <c r="F316" s="79"/>
      <c r="G316" s="86" t="s">
        <v>1005</v>
      </c>
      <c r="H316" s="79"/>
      <c r="I316" s="84">
        <v>150</v>
      </c>
      <c r="J316" s="232"/>
    </row>
    <row r="317" spans="1:10" ht="11.25" customHeight="1">
      <c r="A317" s="196" t="s">
        <v>1713</v>
      </c>
      <c r="B317" s="74"/>
      <c r="C317" s="74"/>
      <c r="D317" s="74"/>
      <c r="E317" s="74" t="s">
        <v>1280</v>
      </c>
      <c r="F317" s="74"/>
      <c r="G317" s="74" t="s">
        <v>1281</v>
      </c>
      <c r="H317" s="74"/>
      <c r="I317" s="109">
        <v>10</v>
      </c>
      <c r="J317" s="235" t="s">
        <v>1906</v>
      </c>
    </row>
    <row r="318" spans="1:10" ht="11.25" customHeight="1">
      <c r="A318" s="86"/>
      <c r="B318" s="86"/>
      <c r="C318" s="86"/>
      <c r="D318" s="86"/>
      <c r="E318" s="86"/>
      <c r="F318" s="86"/>
      <c r="G318" s="83" t="s">
        <v>1282</v>
      </c>
      <c r="H318" s="86"/>
      <c r="I318" s="88"/>
      <c r="J318" s="242"/>
    </row>
    <row r="319" spans="1:10" ht="11.25" customHeight="1">
      <c r="A319" s="90" t="s">
        <v>222</v>
      </c>
      <c r="B319" s="74"/>
      <c r="C319" s="74"/>
      <c r="D319" s="74"/>
      <c r="E319" s="74" t="s">
        <v>1283</v>
      </c>
      <c r="F319" s="74"/>
      <c r="G319" s="74" t="s">
        <v>765</v>
      </c>
      <c r="H319" s="74"/>
      <c r="I319" s="109" t="s">
        <v>1549</v>
      </c>
      <c r="J319" s="245"/>
    </row>
    <row r="320" spans="1:10" ht="11.25" customHeight="1">
      <c r="A320" s="83"/>
      <c r="B320" s="86"/>
      <c r="C320" s="86"/>
      <c r="D320" s="86"/>
      <c r="E320" s="83" t="s">
        <v>1284</v>
      </c>
      <c r="F320" s="86"/>
      <c r="G320" s="86"/>
      <c r="H320" s="86"/>
      <c r="I320" s="88"/>
      <c r="J320" s="240"/>
    </row>
    <row r="321" spans="1:10" ht="11.25" customHeight="1">
      <c r="A321" s="194" t="s">
        <v>1713</v>
      </c>
      <c r="B321" s="102"/>
      <c r="C321" s="102"/>
      <c r="D321" s="79"/>
      <c r="E321" s="79" t="s">
        <v>1285</v>
      </c>
      <c r="F321" s="79"/>
      <c r="G321" s="79" t="s">
        <v>1286</v>
      </c>
      <c r="H321" s="79"/>
      <c r="I321" s="126" t="s">
        <v>1549</v>
      </c>
      <c r="J321" s="232"/>
    </row>
    <row r="322" spans="1:10" ht="11.25" customHeight="1">
      <c r="A322" s="114" t="s">
        <v>1713</v>
      </c>
      <c r="B322" s="97"/>
      <c r="C322" s="97"/>
      <c r="D322" s="97"/>
      <c r="E322" s="97" t="s">
        <v>1287</v>
      </c>
      <c r="F322" s="97"/>
      <c r="G322" s="4" t="s">
        <v>1288</v>
      </c>
      <c r="H322" s="97"/>
      <c r="I322" s="115" t="s">
        <v>1549</v>
      </c>
      <c r="J322" s="231"/>
    </row>
    <row r="323" spans="1:10" ht="11.25" customHeight="1">
      <c r="A323" s="194"/>
      <c r="B323" s="79"/>
      <c r="C323" s="79"/>
      <c r="D323" s="79"/>
      <c r="E323" s="79"/>
      <c r="F323" s="79"/>
      <c r="G323" s="271" t="s">
        <v>1289</v>
      </c>
      <c r="H323" s="79"/>
      <c r="I323" s="126"/>
      <c r="J323" s="232"/>
    </row>
    <row r="324" spans="1:10" ht="11.25" customHeight="1">
      <c r="A324" s="102" t="s">
        <v>854</v>
      </c>
      <c r="B324" s="102"/>
      <c r="C324" s="102"/>
      <c r="D324" s="102"/>
      <c r="E324" s="102" t="s">
        <v>1519</v>
      </c>
      <c r="F324" s="102"/>
      <c r="G324" s="102" t="s">
        <v>1274</v>
      </c>
      <c r="H324" s="102"/>
      <c r="I324" s="104">
        <v>3000000</v>
      </c>
      <c r="J324" s="233"/>
    </row>
    <row r="325" spans="1:10" ht="11.25" customHeight="1">
      <c r="A325" s="135" t="s">
        <v>1713</v>
      </c>
      <c r="B325" s="97"/>
      <c r="C325" s="97"/>
      <c r="D325" s="97"/>
      <c r="E325" s="97" t="s">
        <v>1290</v>
      </c>
      <c r="F325" s="97"/>
      <c r="G325" s="97" t="s">
        <v>1291</v>
      </c>
      <c r="H325" s="97"/>
      <c r="I325" s="115">
        <v>2000000</v>
      </c>
      <c r="J325" s="231"/>
    </row>
    <row r="326" spans="1:10" ht="11.25" customHeight="1">
      <c r="A326" s="79"/>
      <c r="B326" s="79"/>
      <c r="C326" s="79"/>
      <c r="D326" s="79"/>
      <c r="E326" s="79"/>
      <c r="F326" s="79"/>
      <c r="G326" s="96" t="s">
        <v>1202</v>
      </c>
      <c r="H326" s="79"/>
      <c r="I326" s="126"/>
      <c r="J326" s="232"/>
    </row>
    <row r="327" spans="1:10" ht="11.25" customHeight="1">
      <c r="A327" s="102" t="s">
        <v>1292</v>
      </c>
      <c r="B327" s="102"/>
      <c r="C327" s="102"/>
      <c r="D327" s="102"/>
      <c r="E327" s="102" t="s">
        <v>1293</v>
      </c>
      <c r="F327" s="102"/>
      <c r="G327" s="102" t="s">
        <v>952</v>
      </c>
      <c r="H327" s="102"/>
      <c r="I327" s="104" t="s">
        <v>1549</v>
      </c>
      <c r="J327" s="233"/>
    </row>
    <row r="328" spans="1:10" ht="11.25" customHeight="1">
      <c r="A328" s="81" t="s">
        <v>1671</v>
      </c>
      <c r="B328" s="81"/>
      <c r="C328" s="81"/>
      <c r="D328" s="81"/>
      <c r="E328" s="81" t="s">
        <v>1294</v>
      </c>
      <c r="F328" s="81"/>
      <c r="G328" s="81" t="s">
        <v>1295</v>
      </c>
      <c r="H328" s="81"/>
      <c r="I328" s="111">
        <v>2500000</v>
      </c>
      <c r="J328" s="236"/>
    </row>
    <row r="329" spans="1:10" ht="11.25" customHeight="1">
      <c r="A329" s="86"/>
      <c r="B329" s="86"/>
      <c r="C329" s="86"/>
      <c r="D329" s="86"/>
      <c r="E329" s="86"/>
      <c r="F329" s="86"/>
      <c r="G329" s="83" t="s">
        <v>338</v>
      </c>
      <c r="H329" s="86"/>
      <c r="I329" s="88"/>
      <c r="J329" s="240"/>
    </row>
    <row r="330" spans="1:10" ht="11.25" customHeight="1">
      <c r="A330" s="96" t="s">
        <v>1713</v>
      </c>
      <c r="B330" s="102"/>
      <c r="C330" s="102"/>
      <c r="D330" s="102"/>
      <c r="E330" s="102" t="s">
        <v>1296</v>
      </c>
      <c r="F330" s="102"/>
      <c r="G330" s="102" t="s">
        <v>1297</v>
      </c>
      <c r="H330" s="102"/>
      <c r="I330" s="107">
        <v>25000</v>
      </c>
      <c r="J330" s="233"/>
    </row>
    <row r="331" spans="1:10" ht="11.25" customHeight="1">
      <c r="A331" s="74" t="s">
        <v>215</v>
      </c>
      <c r="B331" s="74"/>
      <c r="C331" s="74"/>
      <c r="D331" s="74"/>
      <c r="E331" s="74" t="s">
        <v>1298</v>
      </c>
      <c r="F331" s="74"/>
      <c r="G331" s="74" t="s">
        <v>1299</v>
      </c>
      <c r="H331" s="74"/>
      <c r="I331" s="109">
        <v>1000</v>
      </c>
      <c r="J331" s="245"/>
    </row>
    <row r="332" spans="1:10" ht="11.25" customHeight="1">
      <c r="A332" s="357" t="s">
        <v>1745</v>
      </c>
      <c r="B332" s="357"/>
      <c r="C332" s="357"/>
      <c r="D332" s="357"/>
      <c r="E332" s="357"/>
      <c r="F332" s="357"/>
      <c r="G332" s="357"/>
      <c r="H332" s="357"/>
      <c r="I332" s="357"/>
      <c r="J332" s="357"/>
    </row>
    <row r="333" spans="1:10" ht="11.25" customHeight="1">
      <c r="A333" s="350"/>
      <c r="B333" s="350"/>
      <c r="C333" s="350"/>
      <c r="D333" s="350"/>
      <c r="E333" s="350"/>
      <c r="F333" s="350"/>
      <c r="G333" s="350"/>
      <c r="H333" s="350"/>
      <c r="I333" s="350"/>
      <c r="J333" s="350"/>
    </row>
    <row r="334" spans="1:10" ht="11.25" customHeight="1">
      <c r="A334" s="350"/>
      <c r="B334" s="350"/>
      <c r="C334" s="350"/>
      <c r="D334" s="350"/>
      <c r="E334" s="350"/>
      <c r="F334" s="350"/>
      <c r="G334" s="350"/>
      <c r="H334" s="350"/>
      <c r="I334" s="350"/>
      <c r="J334" s="350"/>
    </row>
    <row r="335" spans="1:10" ht="11.25" customHeight="1">
      <c r="A335" s="337" t="s">
        <v>1485</v>
      </c>
      <c r="B335" s="337"/>
      <c r="C335" s="337"/>
      <c r="D335" s="337"/>
      <c r="E335" s="337"/>
      <c r="F335" s="337"/>
      <c r="G335" s="337"/>
      <c r="H335" s="337"/>
      <c r="I335" s="337"/>
      <c r="J335" s="337"/>
    </row>
    <row r="336" spans="1:10" ht="11.25" customHeight="1">
      <c r="A336" s="337" t="s">
        <v>917</v>
      </c>
      <c r="B336" s="337"/>
      <c r="C336" s="337"/>
      <c r="D336" s="337"/>
      <c r="E336" s="337"/>
      <c r="F336" s="337"/>
      <c r="G336" s="337"/>
      <c r="H336" s="337"/>
      <c r="I336" s="337"/>
      <c r="J336" s="337"/>
    </row>
    <row r="337" spans="1:10" ht="11.25" customHeight="1">
      <c r="A337" s="337"/>
      <c r="B337" s="337"/>
      <c r="C337" s="337"/>
      <c r="D337" s="337"/>
      <c r="E337" s="337"/>
      <c r="F337" s="337"/>
      <c r="G337" s="337"/>
      <c r="H337" s="337"/>
      <c r="I337" s="337"/>
      <c r="J337" s="337"/>
    </row>
    <row r="338" spans="1:10" ht="11.25" customHeight="1">
      <c r="A338" s="93" t="s">
        <v>1521</v>
      </c>
      <c r="B338" s="93"/>
      <c r="C338" s="93"/>
      <c r="D338" s="93"/>
      <c r="E338" s="93"/>
      <c r="F338" s="93"/>
      <c r="G338" s="93"/>
      <c r="H338" s="93"/>
      <c r="I338" s="223"/>
      <c r="J338" s="93"/>
    </row>
    <row r="339" spans="1:10" ht="11.25" customHeight="1">
      <c r="A339" s="338"/>
      <c r="B339" s="338"/>
      <c r="C339" s="338"/>
      <c r="D339" s="338"/>
      <c r="E339" s="338"/>
      <c r="F339" s="338"/>
      <c r="G339" s="338"/>
      <c r="H339" s="338"/>
      <c r="I339" s="338"/>
      <c r="J339" s="338"/>
    </row>
    <row r="340" spans="1:10" ht="11.25" customHeight="1">
      <c r="A340" s="351"/>
      <c r="B340" s="351"/>
      <c r="C340" s="351"/>
      <c r="D340" s="74"/>
      <c r="E340" s="75" t="s">
        <v>2056</v>
      </c>
      <c r="F340" s="74"/>
      <c r="G340" s="75"/>
      <c r="H340" s="74"/>
      <c r="I340" s="77" t="s">
        <v>1763</v>
      </c>
      <c r="J340" s="74"/>
    </row>
    <row r="341" spans="1:10" ht="11.25" customHeight="1">
      <c r="A341" s="78" t="s">
        <v>1579</v>
      </c>
      <c r="B341" s="78"/>
      <c r="C341" s="78"/>
      <c r="D341" s="78"/>
      <c r="E341" s="73" t="s">
        <v>2057</v>
      </c>
      <c r="F341" s="79"/>
      <c r="G341" s="73" t="s">
        <v>1678</v>
      </c>
      <c r="H341" s="73"/>
      <c r="I341" s="189" t="s">
        <v>1855</v>
      </c>
      <c r="J341" s="79"/>
    </row>
    <row r="342" spans="1:10" ht="11.25" customHeight="1">
      <c r="A342" s="102" t="s">
        <v>1300</v>
      </c>
      <c r="B342" s="102"/>
      <c r="C342" s="102"/>
      <c r="D342" s="102"/>
      <c r="E342" s="102" t="s">
        <v>1301</v>
      </c>
      <c r="F342" s="102"/>
      <c r="G342" s="102" t="s">
        <v>986</v>
      </c>
      <c r="H342" s="102"/>
      <c r="I342" s="104">
        <v>595</v>
      </c>
      <c r="J342" s="233"/>
    </row>
    <row r="343" spans="1:10" ht="11.25" customHeight="1">
      <c r="A343" s="96" t="s">
        <v>1713</v>
      </c>
      <c r="B343" s="102"/>
      <c r="C343" s="102"/>
      <c r="D343" s="102"/>
      <c r="E343" s="102" t="s">
        <v>1302</v>
      </c>
      <c r="F343" s="102"/>
      <c r="G343" s="102" t="s">
        <v>1202</v>
      </c>
      <c r="H343" s="102"/>
      <c r="I343" s="104">
        <v>1080</v>
      </c>
      <c r="J343" s="233"/>
    </row>
    <row r="344" spans="1:10" ht="11.25" customHeight="1">
      <c r="A344" s="96" t="s">
        <v>1713</v>
      </c>
      <c r="B344" s="102"/>
      <c r="C344" s="102"/>
      <c r="D344" s="102"/>
      <c r="E344" s="102" t="s">
        <v>1303</v>
      </c>
      <c r="F344" s="102"/>
      <c r="G344" s="102" t="s">
        <v>1269</v>
      </c>
      <c r="H344" s="102"/>
      <c r="I344" s="104">
        <v>200</v>
      </c>
      <c r="J344" s="233"/>
    </row>
    <row r="345" spans="1:10" ht="11.25" customHeight="1">
      <c r="A345" s="96" t="s">
        <v>1713</v>
      </c>
      <c r="B345" s="102"/>
      <c r="C345" s="102"/>
      <c r="D345" s="102"/>
      <c r="E345" s="102" t="s">
        <v>1304</v>
      </c>
      <c r="F345" s="102"/>
      <c r="G345" s="102" t="s">
        <v>1227</v>
      </c>
      <c r="H345" s="102"/>
      <c r="I345" s="104">
        <v>2135</v>
      </c>
      <c r="J345" s="233"/>
    </row>
    <row r="346" spans="1:10" ht="11.25" customHeight="1">
      <c r="A346" s="96" t="s">
        <v>1713</v>
      </c>
      <c r="B346" s="102"/>
      <c r="C346" s="102"/>
      <c r="D346" s="102"/>
      <c r="E346" s="102" t="s">
        <v>1305</v>
      </c>
      <c r="F346" s="102"/>
      <c r="G346" s="102" t="s">
        <v>1269</v>
      </c>
      <c r="H346" s="102"/>
      <c r="I346" s="104">
        <v>20</v>
      </c>
      <c r="J346" s="233"/>
    </row>
    <row r="347" spans="1:10" ht="11.25" customHeight="1">
      <c r="A347" s="102" t="s">
        <v>1999</v>
      </c>
      <c r="B347" s="102"/>
      <c r="C347" s="102"/>
      <c r="D347" s="97"/>
      <c r="E347" s="97" t="s">
        <v>106</v>
      </c>
      <c r="F347" s="97"/>
      <c r="G347" s="97" t="s">
        <v>1931</v>
      </c>
      <c r="H347" s="97"/>
      <c r="I347" s="115"/>
      <c r="J347" s="231"/>
    </row>
    <row r="348" spans="1:10" ht="11.25" customHeight="1">
      <c r="A348" s="96" t="s">
        <v>1713</v>
      </c>
      <c r="B348" s="102"/>
      <c r="C348" s="102"/>
      <c r="D348" s="79"/>
      <c r="E348" s="96" t="s">
        <v>1306</v>
      </c>
      <c r="F348" s="79"/>
      <c r="G348" s="96" t="s">
        <v>1307</v>
      </c>
      <c r="H348" s="79"/>
      <c r="I348" s="126">
        <v>1600000</v>
      </c>
      <c r="J348" s="232"/>
    </row>
    <row r="349" spans="1:10" ht="11.25" customHeight="1">
      <c r="A349" s="96" t="s">
        <v>1713</v>
      </c>
      <c r="B349" s="102"/>
      <c r="C349" s="102"/>
      <c r="D349" s="102"/>
      <c r="E349" s="105" t="s">
        <v>1308</v>
      </c>
      <c r="F349" s="102"/>
      <c r="G349" s="316" t="s">
        <v>1098</v>
      </c>
      <c r="H349" s="102"/>
      <c r="I349" s="104">
        <v>450000</v>
      </c>
      <c r="J349" s="233"/>
    </row>
    <row r="350" spans="1:10" ht="11.25" customHeight="1">
      <c r="A350" s="96" t="s">
        <v>1713</v>
      </c>
      <c r="B350" s="102"/>
      <c r="C350" s="102"/>
      <c r="D350" s="79"/>
      <c r="E350" s="96" t="s">
        <v>1309</v>
      </c>
      <c r="F350" s="79"/>
      <c r="G350" s="96" t="s">
        <v>1310</v>
      </c>
      <c r="H350" s="79"/>
      <c r="I350" s="126">
        <v>380000</v>
      </c>
      <c r="J350" s="232"/>
    </row>
    <row r="351" spans="1:10" ht="11.25" customHeight="1">
      <c r="A351" s="96" t="s">
        <v>1713</v>
      </c>
      <c r="B351" s="102"/>
      <c r="C351" s="102"/>
      <c r="D351" s="102"/>
      <c r="E351" s="105" t="s">
        <v>1311</v>
      </c>
      <c r="F351" s="102"/>
      <c r="G351" s="105" t="s">
        <v>1035</v>
      </c>
      <c r="H351" s="102"/>
      <c r="I351" s="104">
        <v>570000</v>
      </c>
      <c r="J351" s="233"/>
    </row>
    <row r="352" spans="1:10" ht="11.25" customHeight="1">
      <c r="A352" s="96" t="s">
        <v>1713</v>
      </c>
      <c r="B352" s="100"/>
      <c r="C352" s="100"/>
      <c r="D352" s="79"/>
      <c r="E352" s="96" t="s">
        <v>1312</v>
      </c>
      <c r="F352" s="79"/>
      <c r="G352" s="96" t="s">
        <v>1313</v>
      </c>
      <c r="H352" s="79"/>
      <c r="I352" s="126">
        <v>314000</v>
      </c>
      <c r="J352" s="232"/>
    </row>
    <row r="353" spans="1:10" ht="11.25" customHeight="1">
      <c r="A353" s="96" t="s">
        <v>1713</v>
      </c>
      <c r="B353" s="102"/>
      <c r="C353" s="102"/>
      <c r="D353" s="102"/>
      <c r="E353" s="105" t="s">
        <v>1314</v>
      </c>
      <c r="F353" s="102"/>
      <c r="G353" s="105" t="s">
        <v>1315</v>
      </c>
      <c r="H353" s="102"/>
      <c r="I353" s="104">
        <v>78000</v>
      </c>
      <c r="J353" s="233"/>
    </row>
    <row r="354" spans="1:10" ht="11.25" customHeight="1">
      <c r="A354" s="96" t="s">
        <v>1713</v>
      </c>
      <c r="B354" s="102"/>
      <c r="C354" s="102"/>
      <c r="D354" s="102"/>
      <c r="E354" s="105" t="s">
        <v>1316</v>
      </c>
      <c r="F354" s="102"/>
      <c r="G354" s="105" t="s">
        <v>1157</v>
      </c>
      <c r="H354" s="102"/>
      <c r="I354" s="104">
        <v>160000</v>
      </c>
      <c r="J354" s="233"/>
    </row>
    <row r="355" spans="1:10" ht="11.25" customHeight="1">
      <c r="A355" s="96" t="s">
        <v>1713</v>
      </c>
      <c r="B355" s="102"/>
      <c r="C355" s="102"/>
      <c r="D355" s="102"/>
      <c r="E355" s="105" t="s">
        <v>69</v>
      </c>
      <c r="F355" s="102"/>
      <c r="G355" s="105" t="s">
        <v>1317</v>
      </c>
      <c r="H355" s="102"/>
      <c r="I355" s="107">
        <v>6300000</v>
      </c>
      <c r="J355" s="233"/>
    </row>
    <row r="356" spans="1:10" ht="11.25" customHeight="1">
      <c r="A356" s="96" t="s">
        <v>1713</v>
      </c>
      <c r="B356" s="102"/>
      <c r="C356" s="102"/>
      <c r="D356" s="102"/>
      <c r="E356" s="105" t="s">
        <v>1318</v>
      </c>
      <c r="F356" s="102"/>
      <c r="G356" s="105" t="s">
        <v>1157</v>
      </c>
      <c r="H356" s="102"/>
      <c r="I356" s="107">
        <v>4700000</v>
      </c>
      <c r="J356" s="233"/>
    </row>
    <row r="357" spans="1:10" ht="11.25" customHeight="1">
      <c r="A357" s="96" t="s">
        <v>1713</v>
      </c>
      <c r="B357" s="102"/>
      <c r="C357" s="102"/>
      <c r="D357" s="102"/>
      <c r="E357" s="105" t="s">
        <v>1319</v>
      </c>
      <c r="F357" s="102"/>
      <c r="G357" s="105" t="s">
        <v>1320</v>
      </c>
      <c r="H357" s="102"/>
      <c r="I357" s="107">
        <v>350000</v>
      </c>
      <c r="J357" s="233"/>
    </row>
    <row r="358" spans="1:10" ht="11.25" customHeight="1">
      <c r="A358" s="96" t="s">
        <v>1713</v>
      </c>
      <c r="B358" s="102"/>
      <c r="C358" s="102"/>
      <c r="D358" s="102"/>
      <c r="E358" s="105" t="s">
        <v>1321</v>
      </c>
      <c r="F358" s="102"/>
      <c r="G358" s="105" t="s">
        <v>1098</v>
      </c>
      <c r="H358" s="102"/>
      <c r="I358" s="107">
        <v>16200000</v>
      </c>
      <c r="J358" s="233"/>
    </row>
    <row r="359" spans="1:10" ht="12" customHeight="1">
      <c r="A359" s="95" t="s">
        <v>1713</v>
      </c>
      <c r="B359" s="97"/>
      <c r="C359" s="97"/>
      <c r="D359" s="81"/>
      <c r="E359" s="95" t="s">
        <v>1322</v>
      </c>
      <c r="F359" s="81"/>
      <c r="G359" s="317" t="s">
        <v>1535</v>
      </c>
      <c r="H359" s="81"/>
      <c r="I359" s="82">
        <v>7000000</v>
      </c>
      <c r="J359" s="236"/>
    </row>
    <row r="360" spans="1:10" ht="12" customHeight="1">
      <c r="A360" s="135" t="s">
        <v>1713</v>
      </c>
      <c r="B360" s="97"/>
      <c r="C360" s="97"/>
      <c r="D360" s="97"/>
      <c r="E360" s="135" t="s">
        <v>1323</v>
      </c>
      <c r="F360" s="97"/>
      <c r="G360" s="318" t="s">
        <v>1324</v>
      </c>
      <c r="H360" s="97"/>
      <c r="I360" s="98">
        <v>300000</v>
      </c>
      <c r="J360" s="231"/>
    </row>
    <row r="361" spans="1:10" ht="12" customHeight="1">
      <c r="A361" s="96"/>
      <c r="B361" s="79"/>
      <c r="C361" s="79"/>
      <c r="D361" s="79"/>
      <c r="E361" s="96"/>
      <c r="F361" s="79"/>
      <c r="G361" s="319" t="s">
        <v>338</v>
      </c>
      <c r="H361" s="79"/>
      <c r="I361" s="84"/>
      <c r="J361" s="232"/>
    </row>
    <row r="362" spans="1:10" ht="12" customHeight="1">
      <c r="A362" s="105" t="s">
        <v>1713</v>
      </c>
      <c r="B362" s="102"/>
      <c r="C362" s="102"/>
      <c r="D362" s="102"/>
      <c r="E362" s="105" t="s">
        <v>1325</v>
      </c>
      <c r="F362" s="102"/>
      <c r="G362" s="320" t="s">
        <v>1535</v>
      </c>
      <c r="H362" s="102"/>
      <c r="I362" s="107">
        <v>8000000</v>
      </c>
      <c r="J362" s="233"/>
    </row>
    <row r="363" spans="1:10" ht="12" customHeight="1">
      <c r="A363" s="95" t="s">
        <v>1713</v>
      </c>
      <c r="B363" s="97"/>
      <c r="C363" s="97"/>
      <c r="D363" s="97"/>
      <c r="E363" s="135" t="s">
        <v>1326</v>
      </c>
      <c r="F363" s="97"/>
      <c r="G363" s="135" t="s">
        <v>1327</v>
      </c>
      <c r="H363" s="97"/>
      <c r="I363" s="98">
        <v>4600000</v>
      </c>
      <c r="J363" s="231"/>
    </row>
    <row r="364" spans="1:10" ht="12" customHeight="1">
      <c r="A364" s="96"/>
      <c r="B364" s="79"/>
      <c r="C364" s="79"/>
      <c r="D364" s="79"/>
      <c r="E364" s="194" t="s">
        <v>1328</v>
      </c>
      <c r="F364" s="79"/>
      <c r="G364" s="317" t="s">
        <v>338</v>
      </c>
      <c r="H364" s="79"/>
      <c r="I364" s="84"/>
      <c r="J364" s="232"/>
    </row>
    <row r="365" spans="1:10" ht="12" customHeight="1">
      <c r="A365" s="96" t="s">
        <v>1713</v>
      </c>
      <c r="B365" s="102"/>
      <c r="C365" s="102"/>
      <c r="D365" s="102"/>
      <c r="E365" s="105" t="s">
        <v>1329</v>
      </c>
      <c r="F365" s="102"/>
      <c r="G365" s="105" t="s">
        <v>1030</v>
      </c>
      <c r="H365" s="102"/>
      <c r="I365" s="107">
        <v>9900000</v>
      </c>
      <c r="J365" s="233"/>
    </row>
    <row r="366" spans="1:10" ht="11.25">
      <c r="A366" s="96" t="s">
        <v>1713</v>
      </c>
      <c r="B366" s="102"/>
      <c r="C366" s="102"/>
      <c r="D366" s="102"/>
      <c r="E366" s="105" t="s">
        <v>1330</v>
      </c>
      <c r="F366" s="102"/>
      <c r="G366" s="105" t="s">
        <v>1331</v>
      </c>
      <c r="H366" s="102"/>
      <c r="I366" s="107">
        <v>1100000</v>
      </c>
      <c r="J366" s="233"/>
    </row>
    <row r="367" spans="1:10" ht="11.25">
      <c r="A367" s="96" t="s">
        <v>1713</v>
      </c>
      <c r="B367" s="102"/>
      <c r="C367" s="102"/>
      <c r="D367" s="102"/>
      <c r="E367" s="105" t="s">
        <v>1332</v>
      </c>
      <c r="F367" s="102"/>
      <c r="G367" s="105" t="s">
        <v>1333</v>
      </c>
      <c r="H367" s="102"/>
      <c r="I367" s="107">
        <v>210000</v>
      </c>
      <c r="J367" s="233"/>
    </row>
    <row r="368" spans="1:10" ht="11.25">
      <c r="A368" s="96" t="s">
        <v>1713</v>
      </c>
      <c r="B368" s="102"/>
      <c r="C368" s="102"/>
      <c r="D368" s="102"/>
      <c r="E368" s="105" t="s">
        <v>1334</v>
      </c>
      <c r="F368" s="102"/>
      <c r="G368" s="105" t="s">
        <v>1335</v>
      </c>
      <c r="H368" s="102"/>
      <c r="I368" s="107">
        <v>2500000</v>
      </c>
      <c r="J368" s="233"/>
    </row>
    <row r="369" spans="1:10" ht="11.25">
      <c r="A369" s="96" t="s">
        <v>1713</v>
      </c>
      <c r="B369" s="102"/>
      <c r="C369" s="102"/>
      <c r="D369" s="102"/>
      <c r="E369" s="105" t="s">
        <v>1336</v>
      </c>
      <c r="F369" s="102"/>
      <c r="G369" s="105" t="s">
        <v>1337</v>
      </c>
      <c r="H369" s="102"/>
      <c r="I369" s="107">
        <v>426000</v>
      </c>
      <c r="J369" s="233"/>
    </row>
    <row r="370" spans="1:10" ht="11.25">
      <c r="A370" s="95" t="s">
        <v>1713</v>
      </c>
      <c r="B370" s="97"/>
      <c r="C370" s="97"/>
      <c r="D370" s="97"/>
      <c r="E370" s="271" t="s">
        <v>1338</v>
      </c>
      <c r="F370" s="97"/>
      <c r="G370" s="321" t="s">
        <v>1324</v>
      </c>
      <c r="H370" s="97"/>
      <c r="I370" s="98">
        <v>281000</v>
      </c>
      <c r="J370" s="231"/>
    </row>
    <row r="371" spans="1:10" ht="11.25">
      <c r="A371" s="83"/>
      <c r="B371" s="86"/>
      <c r="C371" s="86"/>
      <c r="D371" s="86"/>
      <c r="E371" s="265"/>
      <c r="F371" s="86"/>
      <c r="G371" s="322" t="s">
        <v>338</v>
      </c>
      <c r="H371" s="86"/>
      <c r="I371" s="113"/>
      <c r="J371" s="240"/>
    </row>
    <row r="372" spans="1:10" ht="11.25">
      <c r="A372" s="96" t="s">
        <v>1713</v>
      </c>
      <c r="B372" s="79"/>
      <c r="C372" s="79"/>
      <c r="D372" s="79"/>
      <c r="E372" s="96" t="s">
        <v>1339</v>
      </c>
      <c r="F372" s="79"/>
      <c r="G372" s="323" t="s">
        <v>1535</v>
      </c>
      <c r="H372" s="79"/>
      <c r="I372" s="84">
        <v>1900</v>
      </c>
      <c r="J372" s="232"/>
    </row>
    <row r="373" spans="1:10" ht="11.25">
      <c r="A373" s="96" t="s">
        <v>1713</v>
      </c>
      <c r="B373" s="102"/>
      <c r="C373" s="102"/>
      <c r="D373" s="102"/>
      <c r="E373" s="105" t="s">
        <v>1340</v>
      </c>
      <c r="F373" s="102"/>
      <c r="G373" s="319" t="s">
        <v>1535</v>
      </c>
      <c r="H373" s="102"/>
      <c r="I373" s="107">
        <v>1000000</v>
      </c>
      <c r="J373" s="233"/>
    </row>
    <row r="374" spans="1:10" ht="11.25">
      <c r="A374" s="96" t="s">
        <v>1713</v>
      </c>
      <c r="B374" s="102"/>
      <c r="C374" s="102"/>
      <c r="D374" s="102"/>
      <c r="E374" s="105" t="s">
        <v>1341</v>
      </c>
      <c r="F374" s="102"/>
      <c r="G374" s="105" t="s">
        <v>1313</v>
      </c>
      <c r="H374" s="102"/>
      <c r="I374" s="107">
        <v>70000</v>
      </c>
      <c r="J374" s="233"/>
    </row>
    <row r="375" spans="1:10" ht="11.25">
      <c r="A375" s="96" t="s">
        <v>1713</v>
      </c>
      <c r="B375" s="102"/>
      <c r="C375" s="102"/>
      <c r="D375" s="102"/>
      <c r="E375" s="105" t="s">
        <v>1342</v>
      </c>
      <c r="F375" s="102"/>
      <c r="G375" s="105" t="s">
        <v>1343</v>
      </c>
      <c r="H375" s="102"/>
      <c r="I375" s="107">
        <v>825000</v>
      </c>
      <c r="J375" s="233"/>
    </row>
    <row r="376" spans="1:10" ht="11.25">
      <c r="A376" s="96" t="s">
        <v>1713</v>
      </c>
      <c r="B376" s="102"/>
      <c r="C376" s="102"/>
      <c r="D376" s="102"/>
      <c r="E376" s="105" t="s">
        <v>1344</v>
      </c>
      <c r="F376" s="102"/>
      <c r="G376" s="105" t="s">
        <v>1345</v>
      </c>
      <c r="H376" s="102"/>
      <c r="I376" s="104">
        <v>14000000</v>
      </c>
      <c r="J376" s="233"/>
    </row>
    <row r="377" spans="1:10" ht="11.25">
      <c r="A377" s="96" t="s">
        <v>1713</v>
      </c>
      <c r="B377" s="102"/>
      <c r="C377" s="102"/>
      <c r="D377" s="102"/>
      <c r="E377" s="105" t="s">
        <v>1346</v>
      </c>
      <c r="F377" s="102"/>
      <c r="G377" s="105" t="s">
        <v>765</v>
      </c>
      <c r="H377" s="102"/>
      <c r="I377" s="107">
        <v>110000</v>
      </c>
      <c r="J377" s="233"/>
    </row>
    <row r="378" spans="1:10" ht="11.25">
      <c r="A378" s="96" t="s">
        <v>1713</v>
      </c>
      <c r="B378" s="102"/>
      <c r="C378" s="102"/>
      <c r="D378" s="102"/>
      <c r="E378" s="105" t="s">
        <v>1647</v>
      </c>
      <c r="F378" s="102"/>
      <c r="G378" s="105" t="s">
        <v>1347</v>
      </c>
      <c r="H378" s="102"/>
      <c r="I378" s="107">
        <v>280000</v>
      </c>
      <c r="J378" s="233"/>
    </row>
    <row r="379" spans="1:10" ht="11.25">
      <c r="A379" s="96" t="s">
        <v>1713</v>
      </c>
      <c r="B379" s="102"/>
      <c r="C379" s="102"/>
      <c r="D379" s="102"/>
      <c r="E379" s="105" t="s">
        <v>1348</v>
      </c>
      <c r="F379" s="102"/>
      <c r="G379" s="320" t="s">
        <v>1535</v>
      </c>
      <c r="H379" s="102"/>
      <c r="I379" s="107">
        <v>925000</v>
      </c>
      <c r="J379" s="233"/>
    </row>
    <row r="380" spans="1:10" ht="11.25">
      <c r="A380" s="96" t="s">
        <v>1713</v>
      </c>
      <c r="B380" s="102"/>
      <c r="C380" s="102"/>
      <c r="D380" s="102"/>
      <c r="E380" s="105" t="s">
        <v>1349</v>
      </c>
      <c r="F380" s="102"/>
      <c r="G380" s="105" t="s">
        <v>1350</v>
      </c>
      <c r="H380" s="102"/>
      <c r="I380" s="107">
        <v>18400</v>
      </c>
      <c r="J380" s="233"/>
    </row>
    <row r="381" spans="1:10" ht="11.25">
      <c r="A381" s="95" t="s">
        <v>1713</v>
      </c>
      <c r="B381" s="81"/>
      <c r="C381" s="81"/>
      <c r="D381" s="81"/>
      <c r="E381" s="95" t="s">
        <v>1351</v>
      </c>
      <c r="F381" s="81"/>
      <c r="G381" s="321" t="s">
        <v>1324</v>
      </c>
      <c r="H381" s="81"/>
      <c r="I381" s="82">
        <v>132000</v>
      </c>
      <c r="J381" s="236"/>
    </row>
    <row r="382" spans="1:10" ht="11.25">
      <c r="A382" s="96"/>
      <c r="B382" s="79"/>
      <c r="C382" s="79"/>
      <c r="D382" s="79"/>
      <c r="E382" s="96"/>
      <c r="F382" s="79"/>
      <c r="G382" s="317" t="s">
        <v>338</v>
      </c>
      <c r="H382" s="79"/>
      <c r="I382" s="84"/>
      <c r="J382" s="232"/>
    </row>
    <row r="383" spans="1:10" ht="11.25">
      <c r="A383" s="96" t="s">
        <v>1713</v>
      </c>
      <c r="B383" s="102"/>
      <c r="C383" s="102"/>
      <c r="D383" s="102"/>
      <c r="E383" s="105" t="s">
        <v>1352</v>
      </c>
      <c r="F383" s="102"/>
      <c r="G383" s="105" t="s">
        <v>1353</v>
      </c>
      <c r="H383" s="102"/>
      <c r="I383" s="107">
        <v>2000000</v>
      </c>
      <c r="J383" s="233"/>
    </row>
    <row r="384" spans="1:10" ht="11.25">
      <c r="A384" s="96" t="s">
        <v>1713</v>
      </c>
      <c r="B384" s="102"/>
      <c r="C384" s="102"/>
      <c r="D384" s="79"/>
      <c r="E384" s="96" t="s">
        <v>1354</v>
      </c>
      <c r="F384" s="79"/>
      <c r="G384" s="96" t="s">
        <v>1315</v>
      </c>
      <c r="H384" s="79"/>
      <c r="I384" s="84">
        <v>540000</v>
      </c>
      <c r="J384" s="232"/>
    </row>
    <row r="385" spans="1:10" ht="11.25">
      <c r="A385" s="96" t="s">
        <v>1713</v>
      </c>
      <c r="B385" s="102"/>
      <c r="C385" s="102"/>
      <c r="D385" s="102"/>
      <c r="E385" s="105" t="s">
        <v>1355</v>
      </c>
      <c r="F385" s="102"/>
      <c r="G385" s="105" t="s">
        <v>1157</v>
      </c>
      <c r="H385" s="102"/>
      <c r="I385" s="107">
        <v>6900000</v>
      </c>
      <c r="J385" s="233"/>
    </row>
    <row r="386" spans="1:10" ht="11.25">
      <c r="A386" s="96" t="s">
        <v>1713</v>
      </c>
      <c r="B386" s="102"/>
      <c r="C386" s="102"/>
      <c r="D386" s="102"/>
      <c r="E386" s="105" t="s">
        <v>1356</v>
      </c>
      <c r="F386" s="102"/>
      <c r="G386" s="105" t="s">
        <v>1357</v>
      </c>
      <c r="H386" s="102"/>
      <c r="I386" s="107">
        <v>1200000</v>
      </c>
      <c r="J386" s="233"/>
    </row>
    <row r="387" spans="1:10" ht="11.25">
      <c r="A387" s="102" t="s">
        <v>1358</v>
      </c>
      <c r="B387" s="102"/>
      <c r="C387" s="102"/>
      <c r="D387" s="102"/>
      <c r="E387" s="102" t="s">
        <v>1359</v>
      </c>
      <c r="F387" s="102"/>
      <c r="G387" s="102" t="s">
        <v>762</v>
      </c>
      <c r="H387" s="102"/>
      <c r="I387" s="104" t="s">
        <v>1549</v>
      </c>
      <c r="J387" s="233"/>
    </row>
    <row r="388" spans="1:10" ht="11.25">
      <c r="A388" s="96" t="s">
        <v>1713</v>
      </c>
      <c r="B388" s="102"/>
      <c r="C388" s="102"/>
      <c r="D388" s="102"/>
      <c r="E388" s="102" t="s">
        <v>1360</v>
      </c>
      <c r="F388" s="102"/>
      <c r="G388" s="102" t="s">
        <v>765</v>
      </c>
      <c r="H388" s="102"/>
      <c r="I388" s="104" t="s">
        <v>1549</v>
      </c>
      <c r="J388" s="233"/>
    </row>
    <row r="389" spans="1:10" ht="11.25">
      <c r="A389" s="96" t="s">
        <v>1713</v>
      </c>
      <c r="B389" s="102"/>
      <c r="C389" s="102"/>
      <c r="D389" s="102"/>
      <c r="E389" s="102" t="s">
        <v>1361</v>
      </c>
      <c r="F389" s="102"/>
      <c r="G389" s="102" t="s">
        <v>1098</v>
      </c>
      <c r="H389" s="102"/>
      <c r="I389" s="104" t="s">
        <v>1549</v>
      </c>
      <c r="J389" s="233"/>
    </row>
    <row r="390" spans="1:10" ht="11.25">
      <c r="A390" s="96" t="s">
        <v>1713</v>
      </c>
      <c r="B390" s="102"/>
      <c r="C390" s="102"/>
      <c r="D390" s="102"/>
      <c r="E390" s="102" t="s">
        <v>1362</v>
      </c>
      <c r="F390" s="102"/>
      <c r="G390" s="146" t="s">
        <v>1363</v>
      </c>
      <c r="H390" s="102"/>
      <c r="I390" s="104" t="s">
        <v>1549</v>
      </c>
      <c r="J390" s="233"/>
    </row>
    <row r="391" spans="1:10" ht="11.25">
      <c r="A391" s="97" t="s">
        <v>1364</v>
      </c>
      <c r="B391" s="97"/>
      <c r="C391" s="97"/>
      <c r="D391" s="97"/>
      <c r="E391" s="97" t="s">
        <v>1293</v>
      </c>
      <c r="F391" s="97"/>
      <c r="G391" s="97" t="s">
        <v>952</v>
      </c>
      <c r="H391" s="97"/>
      <c r="I391" s="115">
        <v>10</v>
      </c>
      <c r="J391" s="261" t="s">
        <v>1906</v>
      </c>
    </row>
    <row r="392" spans="1:10" ht="11.25">
      <c r="A392" s="83"/>
      <c r="B392" s="86"/>
      <c r="C392" s="86"/>
      <c r="D392" s="86"/>
      <c r="E392" s="86" t="s">
        <v>1365</v>
      </c>
      <c r="F392" s="86"/>
      <c r="G392" s="86" t="s">
        <v>1366</v>
      </c>
      <c r="H392" s="86"/>
      <c r="I392" s="88"/>
      <c r="J392" s="240"/>
    </row>
    <row r="393" spans="1:10" ht="11.25">
      <c r="A393" s="142" t="s">
        <v>624</v>
      </c>
      <c r="B393" s="142"/>
      <c r="C393" s="142"/>
      <c r="D393" s="142"/>
      <c r="E393" s="142" t="s">
        <v>997</v>
      </c>
      <c r="F393" s="142"/>
      <c r="G393" s="142" t="s">
        <v>1549</v>
      </c>
      <c r="H393" s="142"/>
      <c r="I393" s="143">
        <v>5</v>
      </c>
      <c r="J393" s="237"/>
    </row>
    <row r="394" spans="1:10" ht="11.25">
      <c r="A394" s="96" t="s">
        <v>1713</v>
      </c>
      <c r="B394" s="142"/>
      <c r="C394" s="142"/>
      <c r="D394" s="142"/>
      <c r="E394" s="142" t="s">
        <v>1644</v>
      </c>
      <c r="F394" s="142"/>
      <c r="G394" s="142" t="s">
        <v>1006</v>
      </c>
      <c r="H394" s="142"/>
      <c r="I394" s="143">
        <v>35</v>
      </c>
      <c r="J394" s="237"/>
    </row>
    <row r="395" spans="1:10" ht="11.25">
      <c r="A395" s="357" t="s">
        <v>1745</v>
      </c>
      <c r="B395" s="357"/>
      <c r="C395" s="357"/>
      <c r="D395" s="357"/>
      <c r="E395" s="357"/>
      <c r="F395" s="357"/>
      <c r="G395" s="357"/>
      <c r="H395" s="357"/>
      <c r="I395" s="357"/>
      <c r="J395" s="357"/>
    </row>
    <row r="396" spans="1:10" ht="11.25">
      <c r="A396" s="350"/>
      <c r="B396" s="350"/>
      <c r="C396" s="350"/>
      <c r="D396" s="350"/>
      <c r="E396" s="350"/>
      <c r="F396" s="350"/>
      <c r="G396" s="350"/>
      <c r="H396" s="350"/>
      <c r="I396" s="350"/>
      <c r="J396" s="350"/>
    </row>
    <row r="397" spans="1:10" ht="11.25">
      <c r="A397" s="350"/>
      <c r="B397" s="350"/>
      <c r="C397" s="350"/>
      <c r="D397" s="350"/>
      <c r="E397" s="350"/>
      <c r="F397" s="350"/>
      <c r="G397" s="350"/>
      <c r="H397" s="350"/>
      <c r="I397" s="350"/>
      <c r="J397" s="350"/>
    </row>
    <row r="398" spans="1:10" ht="11.25">
      <c r="A398" s="350"/>
      <c r="B398" s="350"/>
      <c r="C398" s="350"/>
      <c r="D398" s="350"/>
      <c r="E398" s="350"/>
      <c r="F398" s="350"/>
      <c r="G398" s="350"/>
      <c r="H398" s="350"/>
      <c r="I398" s="350"/>
      <c r="J398" s="350"/>
    </row>
    <row r="399" spans="1:10" ht="11.25">
      <c r="A399" s="350"/>
      <c r="B399" s="350"/>
      <c r="C399" s="350"/>
      <c r="D399" s="350"/>
      <c r="E399" s="350"/>
      <c r="F399" s="350"/>
      <c r="G399" s="350"/>
      <c r="H399" s="350"/>
      <c r="I399" s="350"/>
      <c r="J399" s="350"/>
    </row>
    <row r="400" spans="1:10" ht="11.25">
      <c r="A400" s="350"/>
      <c r="B400" s="350"/>
      <c r="C400" s="350"/>
      <c r="D400" s="350"/>
      <c r="E400" s="350"/>
      <c r="F400" s="350"/>
      <c r="G400" s="350"/>
      <c r="H400" s="350"/>
      <c r="I400" s="350"/>
      <c r="J400" s="350"/>
    </row>
    <row r="401" spans="1:10" ht="11.25">
      <c r="A401" s="350"/>
      <c r="B401" s="350"/>
      <c r="C401" s="350"/>
      <c r="D401" s="350"/>
      <c r="E401" s="350"/>
      <c r="F401" s="350"/>
      <c r="G401" s="350"/>
      <c r="H401" s="350"/>
      <c r="I401" s="350"/>
      <c r="J401" s="350"/>
    </row>
    <row r="402" spans="1:10" ht="11.25">
      <c r="A402" s="337" t="s">
        <v>1485</v>
      </c>
      <c r="B402" s="337"/>
      <c r="C402" s="337"/>
      <c r="D402" s="337"/>
      <c r="E402" s="337"/>
      <c r="F402" s="337"/>
      <c r="G402" s="337"/>
      <c r="H402" s="337"/>
      <c r="I402" s="337"/>
      <c r="J402" s="337"/>
    </row>
    <row r="403" spans="1:10" ht="11.25">
      <c r="A403" s="337" t="s">
        <v>917</v>
      </c>
      <c r="B403" s="337"/>
      <c r="C403" s="337"/>
      <c r="D403" s="337"/>
      <c r="E403" s="337"/>
      <c r="F403" s="337"/>
      <c r="G403" s="337"/>
      <c r="H403" s="337"/>
      <c r="I403" s="337"/>
      <c r="J403" s="337"/>
    </row>
    <row r="404" spans="1:10" ht="11.25">
      <c r="A404" s="337"/>
      <c r="B404" s="337"/>
      <c r="C404" s="337"/>
      <c r="D404" s="337"/>
      <c r="E404" s="337"/>
      <c r="F404" s="337"/>
      <c r="G404" s="337"/>
      <c r="H404" s="337"/>
      <c r="I404" s="337"/>
      <c r="J404" s="337"/>
    </row>
    <row r="405" spans="1:10" ht="11.25">
      <c r="A405" s="93" t="s">
        <v>1521</v>
      </c>
      <c r="B405" s="93"/>
      <c r="C405" s="93"/>
      <c r="D405" s="93"/>
      <c r="E405" s="93"/>
      <c r="F405" s="93"/>
      <c r="G405" s="93"/>
      <c r="H405" s="93"/>
      <c r="I405" s="223"/>
      <c r="J405" s="93"/>
    </row>
    <row r="406" spans="1:10" ht="11.25">
      <c r="A406" s="338"/>
      <c r="B406" s="338"/>
      <c r="C406" s="338"/>
      <c r="D406" s="338"/>
      <c r="E406" s="338"/>
      <c r="F406" s="338"/>
      <c r="G406" s="338"/>
      <c r="H406" s="338"/>
      <c r="I406" s="338"/>
      <c r="J406" s="338"/>
    </row>
    <row r="407" spans="1:10" ht="11.25">
      <c r="A407" s="351"/>
      <c r="B407" s="351"/>
      <c r="C407" s="351"/>
      <c r="D407" s="74"/>
      <c r="E407" s="75" t="s">
        <v>2056</v>
      </c>
      <c r="F407" s="74"/>
      <c r="G407" s="75"/>
      <c r="H407" s="74"/>
      <c r="I407" s="77" t="s">
        <v>1763</v>
      </c>
      <c r="J407" s="74"/>
    </row>
    <row r="408" spans="1:10" ht="11.25">
      <c r="A408" s="78" t="s">
        <v>1579</v>
      </c>
      <c r="B408" s="78"/>
      <c r="C408" s="78"/>
      <c r="D408" s="78"/>
      <c r="E408" s="73" t="s">
        <v>2057</v>
      </c>
      <c r="F408" s="79"/>
      <c r="G408" s="73" t="s">
        <v>1678</v>
      </c>
      <c r="H408" s="73"/>
      <c r="I408" s="189" t="s">
        <v>1855</v>
      </c>
      <c r="J408" s="79"/>
    </row>
    <row r="409" spans="1:10" ht="12" customHeight="1">
      <c r="A409" s="86" t="s">
        <v>1367</v>
      </c>
      <c r="B409" s="86"/>
      <c r="C409" s="86"/>
      <c r="D409" s="74"/>
      <c r="E409" s="81" t="s">
        <v>1368</v>
      </c>
      <c r="F409" s="74"/>
      <c r="G409" s="74" t="s">
        <v>1931</v>
      </c>
      <c r="H409" s="74"/>
      <c r="I409" s="109"/>
      <c r="J409" s="245"/>
    </row>
    <row r="410" spans="1:10" ht="12" customHeight="1">
      <c r="A410" s="90" t="s">
        <v>237</v>
      </c>
      <c r="B410" s="74"/>
      <c r="C410" s="74"/>
      <c r="D410" s="74"/>
      <c r="E410" s="90" t="s">
        <v>1369</v>
      </c>
      <c r="F410" s="74"/>
      <c r="G410" s="90" t="s">
        <v>1370</v>
      </c>
      <c r="H410" s="74"/>
      <c r="I410" s="109" t="s">
        <v>1549</v>
      </c>
      <c r="J410" s="245"/>
    </row>
    <row r="411" spans="1:10" ht="12" customHeight="1">
      <c r="A411" s="86"/>
      <c r="B411" s="81"/>
      <c r="C411" s="81"/>
      <c r="D411" s="81"/>
      <c r="E411" s="114" t="s">
        <v>1371</v>
      </c>
      <c r="F411" s="81"/>
      <c r="G411" s="95"/>
      <c r="H411" s="81"/>
      <c r="I411" s="111"/>
      <c r="J411" s="236"/>
    </row>
    <row r="412" spans="1:10" ht="12" customHeight="1">
      <c r="A412" s="114" t="s">
        <v>1713</v>
      </c>
      <c r="B412" s="97"/>
      <c r="C412" s="97"/>
      <c r="D412" s="97"/>
      <c r="E412" s="135" t="s">
        <v>1372</v>
      </c>
      <c r="F412" s="97"/>
      <c r="G412" s="135" t="s">
        <v>1373</v>
      </c>
      <c r="H412" s="97"/>
      <c r="I412" s="115" t="s">
        <v>1549</v>
      </c>
      <c r="J412" s="231"/>
    </row>
    <row r="413" spans="1:10" ht="12" customHeight="1">
      <c r="A413" s="194"/>
      <c r="B413" s="79"/>
      <c r="C413" s="79"/>
      <c r="D413" s="81"/>
      <c r="E413" s="96"/>
      <c r="F413" s="79"/>
      <c r="G413" s="194" t="s">
        <v>1143</v>
      </c>
      <c r="H413" s="79"/>
      <c r="I413" s="126"/>
      <c r="J413" s="232"/>
    </row>
    <row r="414" spans="1:10" ht="12" customHeight="1">
      <c r="A414" s="194" t="s">
        <v>1713</v>
      </c>
      <c r="B414" s="102"/>
      <c r="C414" s="102"/>
      <c r="D414" s="97"/>
      <c r="E414" s="105" t="s">
        <v>1374</v>
      </c>
      <c r="F414" s="102"/>
      <c r="G414" s="105" t="s">
        <v>992</v>
      </c>
      <c r="H414" s="102"/>
      <c r="I414" s="104" t="s">
        <v>1549</v>
      </c>
      <c r="J414" s="233"/>
    </row>
    <row r="415" spans="1:10" ht="12" customHeight="1">
      <c r="A415" s="194" t="s">
        <v>1713</v>
      </c>
      <c r="B415" s="102"/>
      <c r="C415" s="102"/>
      <c r="D415" s="102"/>
      <c r="E415" s="105" t="s">
        <v>1375</v>
      </c>
      <c r="F415" s="102"/>
      <c r="G415" s="105" t="s">
        <v>1376</v>
      </c>
      <c r="H415" s="102"/>
      <c r="I415" s="104" t="s">
        <v>1549</v>
      </c>
      <c r="J415" s="233"/>
    </row>
    <row r="416" spans="1:10" ht="11.25">
      <c r="A416" s="194" t="s">
        <v>1713</v>
      </c>
      <c r="B416" s="102"/>
      <c r="C416" s="102"/>
      <c r="D416" s="102"/>
      <c r="E416" s="102" t="s">
        <v>1377</v>
      </c>
      <c r="F416" s="102"/>
      <c r="G416" s="102" t="s">
        <v>1299</v>
      </c>
      <c r="H416" s="102"/>
      <c r="I416" s="104" t="s">
        <v>1549</v>
      </c>
      <c r="J416" s="233"/>
    </row>
    <row r="417" spans="1:10" ht="11.25">
      <c r="A417" s="194" t="s">
        <v>1713</v>
      </c>
      <c r="B417" s="102"/>
      <c r="C417" s="102"/>
      <c r="D417" s="102"/>
      <c r="E417" s="102" t="s">
        <v>1378</v>
      </c>
      <c r="F417" s="102"/>
      <c r="G417" s="102" t="s">
        <v>977</v>
      </c>
      <c r="H417" s="102"/>
      <c r="I417" s="104" t="s">
        <v>1549</v>
      </c>
      <c r="J417" s="233"/>
    </row>
    <row r="418" spans="1:10" ht="11.25">
      <c r="A418" s="194" t="s">
        <v>1713</v>
      </c>
      <c r="B418" s="102"/>
      <c r="C418" s="102"/>
      <c r="D418" s="102"/>
      <c r="E418" s="102" t="s">
        <v>1379</v>
      </c>
      <c r="F418" s="102"/>
      <c r="G418" s="102" t="s">
        <v>1299</v>
      </c>
      <c r="H418" s="102"/>
      <c r="I418" s="104" t="s">
        <v>1549</v>
      </c>
      <c r="J418" s="233"/>
    </row>
    <row r="419" spans="1:10" ht="11.25">
      <c r="A419" s="105" t="s">
        <v>1660</v>
      </c>
      <c r="B419" s="102"/>
      <c r="C419" s="102"/>
      <c r="D419" s="79"/>
      <c r="E419" s="79" t="s">
        <v>1380</v>
      </c>
      <c r="F419" s="79"/>
      <c r="G419" s="79" t="s">
        <v>1331</v>
      </c>
      <c r="H419" s="79"/>
      <c r="I419" s="126" t="s">
        <v>1549</v>
      </c>
      <c r="J419" s="232"/>
    </row>
    <row r="420" spans="1:10" ht="11.25">
      <c r="A420" s="194" t="s">
        <v>1713</v>
      </c>
      <c r="B420" s="102"/>
      <c r="C420" s="102"/>
      <c r="D420" s="102"/>
      <c r="E420" s="102" t="s">
        <v>1381</v>
      </c>
      <c r="F420" s="102"/>
      <c r="G420" s="102" t="s">
        <v>1382</v>
      </c>
      <c r="H420" s="102"/>
      <c r="I420" s="104" t="s">
        <v>1549</v>
      </c>
      <c r="J420" s="233"/>
    </row>
    <row r="421" spans="1:10" ht="11.25">
      <c r="A421" s="194" t="s">
        <v>1713</v>
      </c>
      <c r="B421" s="102"/>
      <c r="C421" s="102"/>
      <c r="D421" s="102"/>
      <c r="E421" s="102" t="s">
        <v>1383</v>
      </c>
      <c r="F421" s="102"/>
      <c r="G421" s="102" t="s">
        <v>949</v>
      </c>
      <c r="H421" s="102"/>
      <c r="I421" s="104" t="s">
        <v>1549</v>
      </c>
      <c r="J421" s="233"/>
    </row>
    <row r="422" spans="1:10" ht="11.25">
      <c r="A422" s="81" t="s">
        <v>2032</v>
      </c>
      <c r="B422" s="81"/>
      <c r="C422" s="81"/>
      <c r="D422" s="97"/>
      <c r="E422" s="97"/>
      <c r="F422" s="97"/>
      <c r="G422" s="97"/>
      <c r="H422" s="97"/>
      <c r="I422" s="115"/>
      <c r="J422" s="231"/>
    </row>
    <row r="423" spans="1:10" ht="11.25">
      <c r="A423" s="105" t="s">
        <v>1660</v>
      </c>
      <c r="B423" s="102"/>
      <c r="C423" s="102"/>
      <c r="D423" s="79"/>
      <c r="E423" s="79" t="s">
        <v>1384</v>
      </c>
      <c r="F423" s="79"/>
      <c r="G423" s="79" t="s">
        <v>1313</v>
      </c>
      <c r="H423" s="79"/>
      <c r="I423" s="126" t="s">
        <v>1549</v>
      </c>
      <c r="J423" s="232"/>
    </row>
    <row r="424" spans="1:10" ht="11.25">
      <c r="A424" s="194" t="s">
        <v>1713</v>
      </c>
      <c r="B424" s="102"/>
      <c r="C424" s="102"/>
      <c r="D424" s="102"/>
      <c r="E424" s="102" t="s">
        <v>1385</v>
      </c>
      <c r="F424" s="102"/>
      <c r="G424" s="102" t="s">
        <v>1382</v>
      </c>
      <c r="H424" s="102"/>
      <c r="I424" s="104" t="s">
        <v>1549</v>
      </c>
      <c r="J424" s="233"/>
    </row>
    <row r="425" spans="1:10" ht="11.25">
      <c r="A425" s="196" t="s">
        <v>1713</v>
      </c>
      <c r="B425" s="97"/>
      <c r="C425" s="97"/>
      <c r="D425" s="97"/>
      <c r="E425" s="81" t="s">
        <v>1386</v>
      </c>
      <c r="F425" s="81"/>
      <c r="G425" s="81" t="s">
        <v>1387</v>
      </c>
      <c r="H425" s="97"/>
      <c r="I425" s="115" t="s">
        <v>1549</v>
      </c>
      <c r="J425" s="231"/>
    </row>
    <row r="426" spans="1:10" ht="11.25">
      <c r="A426" s="114"/>
      <c r="B426" s="81"/>
      <c r="C426" s="81"/>
      <c r="D426" s="81"/>
      <c r="E426" s="95" t="s">
        <v>1388</v>
      </c>
      <c r="F426" s="81"/>
      <c r="G426" s="95" t="s">
        <v>1389</v>
      </c>
      <c r="H426" s="81"/>
      <c r="I426" s="111"/>
      <c r="J426" s="236"/>
    </row>
    <row r="427" spans="1:10" ht="11.25">
      <c r="A427" s="201"/>
      <c r="B427" s="86"/>
      <c r="C427" s="86"/>
      <c r="D427" s="86"/>
      <c r="E427" s="83" t="s">
        <v>1390</v>
      </c>
      <c r="F427" s="86"/>
      <c r="G427" s="86"/>
      <c r="H427" s="86"/>
      <c r="I427" s="88"/>
      <c r="J427" s="240"/>
    </row>
    <row r="428" spans="1:10" ht="11.25">
      <c r="A428" s="135" t="s">
        <v>2034</v>
      </c>
      <c r="B428" s="97"/>
      <c r="C428" s="97"/>
      <c r="D428" s="81"/>
      <c r="E428" s="81" t="s">
        <v>1386</v>
      </c>
      <c r="F428" s="81"/>
      <c r="G428" s="324" t="s">
        <v>1535</v>
      </c>
      <c r="H428" s="81"/>
      <c r="I428" s="111">
        <v>40000</v>
      </c>
      <c r="J428" s="236"/>
    </row>
    <row r="429" spans="1:10" ht="11.25">
      <c r="A429" s="95"/>
      <c r="B429" s="81"/>
      <c r="C429" s="81"/>
      <c r="D429" s="81"/>
      <c r="E429" s="95" t="s">
        <v>1388</v>
      </c>
      <c r="F429" s="81"/>
      <c r="G429" s="95"/>
      <c r="H429" s="81"/>
      <c r="I429" s="111"/>
      <c r="J429" s="236"/>
    </row>
    <row r="430" spans="1:10" ht="11.25">
      <c r="A430" s="96"/>
      <c r="B430" s="79"/>
      <c r="C430" s="79"/>
      <c r="D430" s="79"/>
      <c r="E430" s="96" t="s">
        <v>1390</v>
      </c>
      <c r="F430" s="79"/>
      <c r="G430" s="79"/>
      <c r="H430" s="79"/>
      <c r="I430" s="126"/>
      <c r="J430" s="232"/>
    </row>
    <row r="431" spans="1:10" ht="11.25">
      <c r="A431" s="102" t="s">
        <v>625</v>
      </c>
      <c r="B431" s="102"/>
      <c r="C431" s="102"/>
      <c r="D431" s="97"/>
      <c r="E431" s="97" t="s">
        <v>1812</v>
      </c>
      <c r="F431" s="97"/>
      <c r="G431" s="97" t="s">
        <v>1931</v>
      </c>
      <c r="H431" s="97"/>
      <c r="I431" s="115"/>
      <c r="J431" s="231"/>
    </row>
    <row r="432" spans="1:10" ht="11.25">
      <c r="A432" s="105" t="s">
        <v>1391</v>
      </c>
      <c r="B432" s="102"/>
      <c r="C432" s="102"/>
      <c r="D432" s="79"/>
      <c r="E432" s="96" t="s">
        <v>1392</v>
      </c>
      <c r="F432" s="79"/>
      <c r="G432" s="90" t="s">
        <v>1393</v>
      </c>
      <c r="H432" s="79"/>
      <c r="I432" s="126" t="s">
        <v>1549</v>
      </c>
      <c r="J432" s="232"/>
    </row>
    <row r="433" spans="1:10" ht="11.25">
      <c r="A433" s="196" t="s">
        <v>1713</v>
      </c>
      <c r="B433" s="97"/>
      <c r="C433" s="97"/>
      <c r="D433" s="97"/>
      <c r="E433" s="105" t="s">
        <v>1394</v>
      </c>
      <c r="F433" s="102"/>
      <c r="G433" s="135" t="s">
        <v>1395</v>
      </c>
      <c r="H433" s="102"/>
      <c r="I433" s="104" t="s">
        <v>1549</v>
      </c>
      <c r="J433" s="233"/>
    </row>
    <row r="434" spans="1:10" ht="11.25">
      <c r="A434" s="196" t="s">
        <v>1713</v>
      </c>
      <c r="B434" s="97"/>
      <c r="C434" s="97"/>
      <c r="D434" s="97"/>
      <c r="E434" s="135" t="s">
        <v>1396</v>
      </c>
      <c r="F434" s="97"/>
      <c r="G434" s="135" t="s">
        <v>1397</v>
      </c>
      <c r="H434" s="97"/>
      <c r="I434" s="115" t="s">
        <v>1549</v>
      </c>
      <c r="J434" s="231"/>
    </row>
    <row r="435" spans="1:10" ht="11.25">
      <c r="A435" s="79"/>
      <c r="B435" s="79"/>
      <c r="C435" s="79"/>
      <c r="D435" s="79"/>
      <c r="E435" s="96"/>
      <c r="F435" s="79"/>
      <c r="G435" s="194" t="s">
        <v>1202</v>
      </c>
      <c r="H435" s="79"/>
      <c r="I435" s="126"/>
      <c r="J435" s="232"/>
    </row>
    <row r="436" spans="1:10" ht="11.25">
      <c r="A436" s="196" t="s">
        <v>1713</v>
      </c>
      <c r="B436" s="97"/>
      <c r="C436" s="97"/>
      <c r="D436" s="97"/>
      <c r="E436" s="135" t="s">
        <v>1398</v>
      </c>
      <c r="F436" s="97"/>
      <c r="G436" s="135" t="s">
        <v>1395</v>
      </c>
      <c r="H436" s="97"/>
      <c r="I436" s="115" t="s">
        <v>1549</v>
      </c>
      <c r="J436" s="231"/>
    </row>
    <row r="437" spans="1:10" ht="11.25">
      <c r="A437" s="190" t="s">
        <v>1713</v>
      </c>
      <c r="B437" s="102"/>
      <c r="C437" s="102"/>
      <c r="D437" s="102"/>
      <c r="E437" s="105" t="s">
        <v>1399</v>
      </c>
      <c r="F437" s="102"/>
      <c r="G437" s="105" t="s">
        <v>1180</v>
      </c>
      <c r="H437" s="102"/>
      <c r="I437" s="104" t="s">
        <v>1549</v>
      </c>
      <c r="J437" s="233"/>
    </row>
    <row r="438" spans="1:10" ht="11.25">
      <c r="A438" s="190" t="s">
        <v>1713</v>
      </c>
      <c r="B438" s="102"/>
      <c r="C438" s="102"/>
      <c r="D438" s="102"/>
      <c r="E438" s="105" t="s">
        <v>1400</v>
      </c>
      <c r="F438" s="102"/>
      <c r="G438" s="190" t="s">
        <v>1535</v>
      </c>
      <c r="H438" s="102"/>
      <c r="I438" s="104" t="s">
        <v>1549</v>
      </c>
      <c r="J438" s="233"/>
    </row>
    <row r="439" spans="1:10" ht="11.25">
      <c r="A439" s="190" t="s">
        <v>1713</v>
      </c>
      <c r="B439" s="102"/>
      <c r="C439" s="102"/>
      <c r="D439" s="102"/>
      <c r="E439" s="105" t="s">
        <v>1401</v>
      </c>
      <c r="F439" s="102"/>
      <c r="G439" s="105" t="s">
        <v>1402</v>
      </c>
      <c r="H439" s="102"/>
      <c r="I439" s="104" t="s">
        <v>1549</v>
      </c>
      <c r="J439" s="233"/>
    </row>
    <row r="440" spans="1:10" ht="11.25">
      <c r="A440" s="190" t="s">
        <v>1713</v>
      </c>
      <c r="B440" s="102"/>
      <c r="C440" s="102"/>
      <c r="D440" s="102"/>
      <c r="E440" s="105" t="s">
        <v>1403</v>
      </c>
      <c r="F440" s="102"/>
      <c r="G440" s="83" t="s">
        <v>1184</v>
      </c>
      <c r="H440" s="102"/>
      <c r="I440" s="104" t="s">
        <v>1549</v>
      </c>
      <c r="J440" s="233"/>
    </row>
    <row r="441" spans="1:10" ht="11.25">
      <c r="A441" s="190" t="s">
        <v>1713</v>
      </c>
      <c r="B441" s="102"/>
      <c r="C441" s="102"/>
      <c r="D441" s="102"/>
      <c r="E441" s="105" t="s">
        <v>1404</v>
      </c>
      <c r="F441" s="102"/>
      <c r="G441" s="105" t="s">
        <v>1376</v>
      </c>
      <c r="H441" s="102"/>
      <c r="I441" s="104" t="s">
        <v>1549</v>
      </c>
      <c r="J441" s="233"/>
    </row>
    <row r="442" spans="1:10" ht="11.25">
      <c r="A442" s="190" t="s">
        <v>1713</v>
      </c>
      <c r="B442" s="102"/>
      <c r="C442" s="102"/>
      <c r="D442" s="102"/>
      <c r="E442" s="105" t="s">
        <v>1405</v>
      </c>
      <c r="F442" s="102"/>
      <c r="G442" s="190" t="s">
        <v>1535</v>
      </c>
      <c r="H442" s="102"/>
      <c r="I442" s="104" t="s">
        <v>1549</v>
      </c>
      <c r="J442" s="233"/>
    </row>
    <row r="443" spans="1:10" ht="11.25">
      <c r="A443" s="190" t="s">
        <v>1713</v>
      </c>
      <c r="B443" s="102"/>
      <c r="C443" s="102"/>
      <c r="D443" s="102"/>
      <c r="E443" s="105" t="s">
        <v>1406</v>
      </c>
      <c r="F443" s="102"/>
      <c r="G443" s="105" t="s">
        <v>1407</v>
      </c>
      <c r="H443" s="102"/>
      <c r="I443" s="104" t="s">
        <v>1549</v>
      </c>
      <c r="J443" s="233"/>
    </row>
    <row r="444" spans="1:10" ht="11.25">
      <c r="A444" s="196" t="s">
        <v>1713</v>
      </c>
      <c r="B444" s="97"/>
      <c r="C444" s="97"/>
      <c r="D444" s="97"/>
      <c r="E444" s="97" t="s">
        <v>1408</v>
      </c>
      <c r="F444" s="97"/>
      <c r="G444" s="97" t="s">
        <v>1409</v>
      </c>
      <c r="H444" s="97"/>
      <c r="I444" s="115" t="s">
        <v>1549</v>
      </c>
      <c r="J444" s="231"/>
    </row>
    <row r="445" spans="1:10" ht="11.25">
      <c r="A445" s="79"/>
      <c r="B445" s="79"/>
      <c r="C445" s="79"/>
      <c r="D445" s="79"/>
      <c r="E445" s="96" t="s">
        <v>1410</v>
      </c>
      <c r="F445" s="79"/>
      <c r="G445" s="96" t="s">
        <v>1411</v>
      </c>
      <c r="H445" s="79"/>
      <c r="I445" s="126"/>
      <c r="J445" s="232"/>
    </row>
    <row r="446" spans="1:10" ht="11.25">
      <c r="A446" s="135" t="s">
        <v>1412</v>
      </c>
      <c r="B446" s="97"/>
      <c r="C446" s="97"/>
      <c r="D446" s="97"/>
      <c r="E446" s="97" t="s">
        <v>1413</v>
      </c>
      <c r="F446" s="97"/>
      <c r="G446" s="74" t="s">
        <v>1409</v>
      </c>
      <c r="H446" s="97"/>
      <c r="I446" s="115" t="s">
        <v>1549</v>
      </c>
      <c r="J446" s="231"/>
    </row>
    <row r="447" spans="1:10" ht="11.25">
      <c r="A447" s="96"/>
      <c r="B447" s="79"/>
      <c r="C447" s="79"/>
      <c r="D447" s="79"/>
      <c r="E447" s="79"/>
      <c r="F447" s="79"/>
      <c r="G447" s="83" t="s">
        <v>1411</v>
      </c>
      <c r="H447" s="79"/>
      <c r="I447" s="126"/>
      <c r="J447" s="232"/>
    </row>
    <row r="448" spans="1:10" ht="11.25">
      <c r="A448" s="97" t="s">
        <v>156</v>
      </c>
      <c r="B448" s="97"/>
      <c r="C448" s="97"/>
      <c r="D448" s="97"/>
      <c r="E448" s="97" t="s">
        <v>1414</v>
      </c>
      <c r="F448" s="97"/>
      <c r="G448" s="97" t="s">
        <v>1931</v>
      </c>
      <c r="H448" s="97"/>
      <c r="I448" s="115">
        <v>3500</v>
      </c>
      <c r="J448" s="261" t="s">
        <v>1906</v>
      </c>
    </row>
    <row r="449" spans="1:10" ht="11.25">
      <c r="A449" s="81"/>
      <c r="B449" s="81"/>
      <c r="C449" s="81"/>
      <c r="D449" s="81"/>
      <c r="E449" s="95" t="s">
        <v>1415</v>
      </c>
      <c r="F449" s="81"/>
      <c r="G449" s="95" t="s">
        <v>1416</v>
      </c>
      <c r="H449" s="81"/>
      <c r="I449" s="111"/>
      <c r="J449" s="250"/>
    </row>
    <row r="450" spans="1:10" ht="11.25">
      <c r="A450" s="95"/>
      <c r="B450" s="81"/>
      <c r="C450" s="81"/>
      <c r="D450" s="81"/>
      <c r="E450" s="95" t="s">
        <v>1417</v>
      </c>
      <c r="F450" s="81"/>
      <c r="G450" s="95" t="s">
        <v>1418</v>
      </c>
      <c r="H450" s="81"/>
      <c r="I450" s="111"/>
      <c r="J450" s="236"/>
    </row>
    <row r="451" spans="1:10" ht="11.25">
      <c r="A451" s="95"/>
      <c r="B451" s="81"/>
      <c r="C451" s="81"/>
      <c r="D451" s="81"/>
      <c r="E451" s="95" t="s">
        <v>1419</v>
      </c>
      <c r="F451" s="81"/>
      <c r="G451" s="95" t="s">
        <v>1420</v>
      </c>
      <c r="H451" s="81"/>
      <c r="I451" s="111"/>
      <c r="J451" s="236"/>
    </row>
    <row r="452" spans="1:10" ht="11.25">
      <c r="A452" s="83"/>
      <c r="B452" s="86"/>
      <c r="C452" s="86"/>
      <c r="D452" s="86"/>
      <c r="E452" s="83"/>
      <c r="F452" s="86"/>
      <c r="G452" s="201" t="s">
        <v>1421</v>
      </c>
      <c r="H452" s="86"/>
      <c r="I452" s="88"/>
      <c r="J452" s="240"/>
    </row>
    <row r="453" spans="1:10" ht="11.25">
      <c r="A453" s="79" t="s">
        <v>1422</v>
      </c>
      <c r="B453" s="79"/>
      <c r="C453" s="79"/>
      <c r="D453" s="74"/>
      <c r="E453" s="74"/>
      <c r="F453" s="74"/>
      <c r="G453" s="74"/>
      <c r="H453" s="74"/>
      <c r="I453" s="109"/>
      <c r="J453" s="245"/>
    </row>
    <row r="454" spans="1:10" ht="11.25">
      <c r="A454" s="105" t="s">
        <v>237</v>
      </c>
      <c r="B454" s="102"/>
      <c r="C454" s="102"/>
      <c r="D454" s="81"/>
      <c r="E454" s="81" t="s">
        <v>1423</v>
      </c>
      <c r="F454" s="81"/>
      <c r="G454" s="81" t="s">
        <v>1202</v>
      </c>
      <c r="H454" s="81"/>
      <c r="I454" s="111" t="s">
        <v>1549</v>
      </c>
      <c r="J454" s="236"/>
    </row>
    <row r="455" spans="1:10" ht="11.25">
      <c r="A455" s="105" t="s">
        <v>1660</v>
      </c>
      <c r="B455" s="102"/>
      <c r="C455" s="102"/>
      <c r="D455" s="102"/>
      <c r="E455" s="102" t="s">
        <v>1424</v>
      </c>
      <c r="F455" s="102"/>
      <c r="G455" s="105" t="s">
        <v>1535</v>
      </c>
      <c r="H455" s="102"/>
      <c r="I455" s="104">
        <v>17000</v>
      </c>
      <c r="J455" s="233"/>
    </row>
    <row r="456" spans="1:10" ht="11.25">
      <c r="A456" s="105" t="s">
        <v>1425</v>
      </c>
      <c r="B456" s="102"/>
      <c r="C456" s="102"/>
      <c r="D456" s="102"/>
      <c r="E456" s="102" t="s">
        <v>1040</v>
      </c>
      <c r="F456" s="102"/>
      <c r="G456" s="102" t="s">
        <v>1426</v>
      </c>
      <c r="H456" s="102"/>
      <c r="I456" s="104" t="s">
        <v>1549</v>
      </c>
      <c r="J456" s="233"/>
    </row>
    <row r="457" spans="1:10" ht="11.25">
      <c r="A457" s="79" t="s">
        <v>2036</v>
      </c>
      <c r="B457" s="79"/>
      <c r="C457" s="79"/>
      <c r="D457" s="74"/>
      <c r="E457" s="74"/>
      <c r="F457" s="74"/>
      <c r="G457" s="74"/>
      <c r="H457" s="74"/>
      <c r="I457" s="109"/>
      <c r="J457" s="245"/>
    </row>
    <row r="458" spans="1:10" ht="11.25">
      <c r="A458" s="105" t="s">
        <v>1427</v>
      </c>
      <c r="B458" s="102"/>
      <c r="C458" s="102"/>
      <c r="D458" s="81"/>
      <c r="E458" s="81" t="s">
        <v>1428</v>
      </c>
      <c r="F458" s="81"/>
      <c r="G458" s="81" t="s">
        <v>1429</v>
      </c>
      <c r="H458" s="81"/>
      <c r="I458" s="111">
        <v>5000</v>
      </c>
      <c r="J458" s="236"/>
    </row>
    <row r="459" spans="1:10" ht="11.25">
      <c r="A459" s="190" t="s">
        <v>1713</v>
      </c>
      <c r="B459" s="102"/>
      <c r="C459" s="102"/>
      <c r="D459" s="102"/>
      <c r="E459" s="102" t="s">
        <v>1430</v>
      </c>
      <c r="F459" s="102"/>
      <c r="G459" s="102" t="s">
        <v>1431</v>
      </c>
      <c r="H459" s="102"/>
      <c r="I459" s="104">
        <v>1500</v>
      </c>
      <c r="J459" s="233"/>
    </row>
    <row r="460" spans="1:10" ht="11.25">
      <c r="A460" s="190" t="s">
        <v>1713</v>
      </c>
      <c r="B460" s="102"/>
      <c r="C460" s="102"/>
      <c r="D460" s="102"/>
      <c r="E460" s="102" t="s">
        <v>1432</v>
      </c>
      <c r="F460" s="102"/>
      <c r="G460" s="102" t="s">
        <v>1433</v>
      </c>
      <c r="H460" s="102"/>
      <c r="I460" s="107">
        <v>25000</v>
      </c>
      <c r="J460" s="233"/>
    </row>
    <row r="461" spans="1:10" ht="11.25">
      <c r="A461" s="190" t="s">
        <v>1713</v>
      </c>
      <c r="B461" s="102"/>
      <c r="C461" s="102"/>
      <c r="D461" s="102"/>
      <c r="E461" s="102" t="s">
        <v>1434</v>
      </c>
      <c r="F461" s="102"/>
      <c r="G461" s="102" t="s">
        <v>1435</v>
      </c>
      <c r="H461" s="102"/>
      <c r="I461" s="107">
        <v>1200</v>
      </c>
      <c r="J461" s="233"/>
    </row>
    <row r="462" spans="1:10" ht="11.25">
      <c r="A462" s="190" t="s">
        <v>1713</v>
      </c>
      <c r="B462" s="102"/>
      <c r="C462" s="102"/>
      <c r="D462" s="102"/>
      <c r="E462" s="102" t="s">
        <v>1436</v>
      </c>
      <c r="F462" s="102"/>
      <c r="G462" s="102" t="s">
        <v>1437</v>
      </c>
      <c r="H462" s="102"/>
      <c r="I462" s="107">
        <v>5000</v>
      </c>
      <c r="J462" s="233"/>
    </row>
    <row r="463" spans="1:10" ht="11.25">
      <c r="A463" s="196" t="s">
        <v>1713</v>
      </c>
      <c r="B463" s="74"/>
      <c r="C463" s="74"/>
      <c r="D463" s="74"/>
      <c r="E463" s="81" t="s">
        <v>1438</v>
      </c>
      <c r="F463" s="81"/>
      <c r="G463" s="81" t="s">
        <v>1439</v>
      </c>
      <c r="H463" s="81"/>
      <c r="I463" s="82">
        <v>90000</v>
      </c>
      <c r="J463" s="236"/>
    </row>
    <row r="464" spans="1:10" ht="11.25">
      <c r="A464" s="357" t="s">
        <v>1745</v>
      </c>
      <c r="B464" s="357"/>
      <c r="C464" s="357"/>
      <c r="D464" s="357"/>
      <c r="E464" s="357"/>
      <c r="F464" s="357"/>
      <c r="G464" s="357"/>
      <c r="H464" s="357"/>
      <c r="I464" s="357"/>
      <c r="J464" s="357"/>
    </row>
    <row r="465" spans="1:10" ht="11.25">
      <c r="A465" s="350"/>
      <c r="B465" s="350"/>
      <c r="C465" s="350"/>
      <c r="D465" s="350"/>
      <c r="E465" s="350"/>
      <c r="F465" s="350"/>
      <c r="G465" s="350"/>
      <c r="H465" s="350"/>
      <c r="I465" s="350"/>
      <c r="J465" s="350"/>
    </row>
    <row r="466" spans="1:10" ht="11.25">
      <c r="A466" s="350"/>
      <c r="B466" s="350"/>
      <c r="C466" s="350"/>
      <c r="D466" s="350"/>
      <c r="E466" s="350"/>
      <c r="F466" s="350"/>
      <c r="G466" s="350"/>
      <c r="H466" s="350"/>
      <c r="I466" s="350"/>
      <c r="J466" s="350"/>
    </row>
    <row r="467" spans="1:10" ht="11.25">
      <c r="A467" s="350"/>
      <c r="B467" s="350"/>
      <c r="C467" s="350"/>
      <c r="D467" s="350"/>
      <c r="E467" s="350"/>
      <c r="F467" s="350"/>
      <c r="G467" s="350"/>
      <c r="H467" s="350"/>
      <c r="I467" s="350"/>
      <c r="J467" s="350"/>
    </row>
    <row r="468" spans="1:10" ht="11.25">
      <c r="A468" s="350"/>
      <c r="B468" s="350"/>
      <c r="C468" s="350"/>
      <c r="D468" s="350"/>
      <c r="E468" s="350"/>
      <c r="F468" s="350"/>
      <c r="G468" s="350"/>
      <c r="H468" s="350"/>
      <c r="I468" s="350"/>
      <c r="J468" s="350"/>
    </row>
    <row r="469" spans="1:10" ht="11.25">
      <c r="A469" s="337" t="s">
        <v>1485</v>
      </c>
      <c r="B469" s="337"/>
      <c r="C469" s="337"/>
      <c r="D469" s="337"/>
      <c r="E469" s="337"/>
      <c r="F469" s="337"/>
      <c r="G469" s="337"/>
      <c r="H469" s="337"/>
      <c r="I469" s="337"/>
      <c r="J469" s="337"/>
    </row>
    <row r="470" spans="1:10" ht="11.25">
      <c r="A470" s="337" t="s">
        <v>917</v>
      </c>
      <c r="B470" s="337"/>
      <c r="C470" s="337"/>
      <c r="D470" s="337"/>
      <c r="E470" s="337"/>
      <c r="F470" s="337"/>
      <c r="G470" s="337"/>
      <c r="H470" s="337"/>
      <c r="I470" s="337"/>
      <c r="J470" s="337"/>
    </row>
    <row r="471" spans="1:10" ht="11.25">
      <c r="A471" s="337"/>
      <c r="B471" s="337"/>
      <c r="C471" s="337"/>
      <c r="D471" s="337"/>
      <c r="E471" s="337"/>
      <c r="F471" s="337"/>
      <c r="G471" s="337"/>
      <c r="H471" s="337"/>
      <c r="I471" s="337"/>
      <c r="J471" s="337"/>
    </row>
    <row r="472" spans="1:10" ht="11.25">
      <c r="A472" s="93" t="s">
        <v>1521</v>
      </c>
      <c r="B472" s="93"/>
      <c r="C472" s="93"/>
      <c r="D472" s="93"/>
      <c r="E472" s="93"/>
      <c r="F472" s="93"/>
      <c r="G472" s="93"/>
      <c r="H472" s="93"/>
      <c r="I472" s="223"/>
      <c r="J472" s="93"/>
    </row>
    <row r="473" spans="1:10" ht="11.25">
      <c r="A473" s="338"/>
      <c r="B473" s="338"/>
      <c r="C473" s="338"/>
      <c r="D473" s="338"/>
      <c r="E473" s="338"/>
      <c r="F473" s="338"/>
      <c r="G473" s="338"/>
      <c r="H473" s="338"/>
      <c r="I473" s="338"/>
      <c r="J473" s="338"/>
    </row>
    <row r="474" spans="1:10" ht="11.25">
      <c r="A474" s="351"/>
      <c r="B474" s="351"/>
      <c r="C474" s="351"/>
      <c r="D474" s="74"/>
      <c r="E474" s="75" t="s">
        <v>2056</v>
      </c>
      <c r="F474" s="74"/>
      <c r="G474" s="75"/>
      <c r="H474" s="74"/>
      <c r="I474" s="77" t="s">
        <v>1763</v>
      </c>
      <c r="J474" s="74"/>
    </row>
    <row r="475" spans="1:10" ht="11.25">
      <c r="A475" s="78" t="s">
        <v>1579</v>
      </c>
      <c r="B475" s="78"/>
      <c r="C475" s="78"/>
      <c r="D475" s="78"/>
      <c r="E475" s="73" t="s">
        <v>2057</v>
      </c>
      <c r="F475" s="79"/>
      <c r="G475" s="73" t="s">
        <v>1678</v>
      </c>
      <c r="H475" s="73"/>
      <c r="I475" s="189" t="s">
        <v>1855</v>
      </c>
      <c r="J475" s="79"/>
    </row>
    <row r="476" spans="1:10" ht="11.25">
      <c r="A476" s="79" t="s">
        <v>1477</v>
      </c>
      <c r="B476" s="79"/>
      <c r="C476" s="79"/>
      <c r="D476" s="97"/>
      <c r="E476" s="97"/>
      <c r="F476" s="97"/>
      <c r="G476" s="97"/>
      <c r="H476" s="97"/>
      <c r="I476" s="115"/>
      <c r="J476" s="231"/>
    </row>
    <row r="477" spans="1:10" ht="11.25">
      <c r="A477" s="105" t="s">
        <v>1660</v>
      </c>
      <c r="B477" s="102"/>
      <c r="C477" s="102"/>
      <c r="D477" s="79"/>
      <c r="E477" s="79" t="s">
        <v>1440</v>
      </c>
      <c r="F477" s="79"/>
      <c r="G477" s="79" t="s">
        <v>1033</v>
      </c>
      <c r="H477" s="79"/>
      <c r="I477" s="84">
        <v>200000</v>
      </c>
      <c r="J477" s="232"/>
    </row>
    <row r="478" spans="1:10" ht="11.25">
      <c r="A478" s="196" t="s">
        <v>1713</v>
      </c>
      <c r="B478" s="97"/>
      <c r="C478" s="97"/>
      <c r="D478" s="97"/>
      <c r="E478" s="97" t="s">
        <v>1441</v>
      </c>
      <c r="F478" s="97"/>
      <c r="G478" s="97" t="s">
        <v>1442</v>
      </c>
      <c r="H478" s="97"/>
      <c r="I478" s="98">
        <v>90000</v>
      </c>
      <c r="J478" s="231"/>
    </row>
    <row r="479" spans="1:10" ht="11.25">
      <c r="A479" s="79"/>
      <c r="B479" s="79"/>
      <c r="C479" s="79"/>
      <c r="D479" s="79"/>
      <c r="E479" s="96" t="s">
        <v>1443</v>
      </c>
      <c r="F479" s="79"/>
      <c r="G479" s="79"/>
      <c r="H479" s="79"/>
      <c r="I479" s="84"/>
      <c r="J479" s="232"/>
    </row>
    <row r="480" spans="1:10" ht="11.25">
      <c r="A480" s="196" t="s">
        <v>1713</v>
      </c>
      <c r="B480" s="97"/>
      <c r="C480" s="97"/>
      <c r="D480" s="97"/>
      <c r="E480" s="97" t="s">
        <v>1444</v>
      </c>
      <c r="F480" s="97"/>
      <c r="G480" s="97" t="s">
        <v>1445</v>
      </c>
      <c r="H480" s="97"/>
      <c r="I480" s="98">
        <v>17000</v>
      </c>
      <c r="J480" s="231"/>
    </row>
    <row r="481" spans="1:10" ht="11.25">
      <c r="A481" s="79"/>
      <c r="B481" s="79"/>
      <c r="C481" s="79"/>
      <c r="D481" s="79"/>
      <c r="E481" s="96" t="s">
        <v>1443</v>
      </c>
      <c r="F481" s="79"/>
      <c r="G481" s="79"/>
      <c r="H481" s="79"/>
      <c r="I481" s="84"/>
      <c r="J481" s="232"/>
    </row>
    <row r="482" spans="1:10" ht="11.25">
      <c r="A482" s="225" t="s">
        <v>1446</v>
      </c>
      <c r="B482" s="81"/>
      <c r="C482" s="79"/>
      <c r="D482" s="97"/>
      <c r="E482" s="135"/>
      <c r="F482" s="97"/>
      <c r="G482" s="97"/>
      <c r="H482" s="97"/>
      <c r="I482" s="98"/>
      <c r="J482" s="231"/>
    </row>
    <row r="483" spans="1:10" ht="11.25">
      <c r="A483" s="96" t="s">
        <v>1447</v>
      </c>
      <c r="B483" s="97"/>
      <c r="C483" s="79"/>
      <c r="D483" s="81"/>
      <c r="E483" s="81" t="s">
        <v>1448</v>
      </c>
      <c r="F483" s="81"/>
      <c r="G483" s="81" t="s">
        <v>952</v>
      </c>
      <c r="H483" s="81"/>
      <c r="I483" s="84">
        <v>3500</v>
      </c>
      <c r="J483" s="236"/>
    </row>
    <row r="484" spans="1:10" ht="11.25">
      <c r="A484" s="271" t="s">
        <v>1660</v>
      </c>
      <c r="B484" s="97"/>
      <c r="C484" s="97"/>
      <c r="D484" s="97"/>
      <c r="E484" s="97" t="s">
        <v>1449</v>
      </c>
      <c r="F484" s="97"/>
      <c r="G484" s="97" t="s">
        <v>1450</v>
      </c>
      <c r="H484" s="97"/>
      <c r="I484" s="111" t="s">
        <v>1549</v>
      </c>
      <c r="J484" s="231"/>
    </row>
    <row r="485" spans="1:10" ht="11.25">
      <c r="A485" s="341" t="s">
        <v>779</v>
      </c>
      <c r="B485" s="341"/>
      <c r="C485" s="341"/>
      <c r="D485" s="341"/>
      <c r="E485" s="341"/>
      <c r="F485" s="341"/>
      <c r="G485" s="341"/>
      <c r="H485" s="341"/>
      <c r="I485" s="341"/>
      <c r="J485" s="341"/>
    </row>
    <row r="486" spans="1:10" ht="11.25">
      <c r="A486" s="335" t="s">
        <v>1838</v>
      </c>
      <c r="B486" s="335"/>
      <c r="C486" s="335"/>
      <c r="D486" s="335"/>
      <c r="E486" s="335"/>
      <c r="F486" s="335"/>
      <c r="G486" s="335"/>
      <c r="H486" s="335"/>
      <c r="I486" s="335"/>
      <c r="J486" s="335"/>
    </row>
    <row r="487" spans="1:10" ht="11.25">
      <c r="A487" s="339" t="s">
        <v>938</v>
      </c>
      <c r="B487" s="339"/>
      <c r="C487" s="339"/>
      <c r="D487" s="339"/>
      <c r="E487" s="339"/>
      <c r="F487" s="339"/>
      <c r="G487" s="339"/>
      <c r="H487" s="339"/>
      <c r="I487" s="339"/>
      <c r="J487" s="339"/>
    </row>
    <row r="488" spans="1:10" ht="11.25">
      <c r="A488" s="340" t="s">
        <v>1454</v>
      </c>
      <c r="B488" s="340"/>
      <c r="C488" s="340"/>
      <c r="D488" s="340"/>
      <c r="E488" s="340"/>
      <c r="F488" s="340"/>
      <c r="G488" s="340"/>
      <c r="H488" s="340"/>
      <c r="I488" s="340"/>
      <c r="J488" s="340"/>
    </row>
    <row r="489" spans="1:10" ht="11.25">
      <c r="A489" s="339" t="s">
        <v>939</v>
      </c>
      <c r="B489" s="339"/>
      <c r="C489" s="339"/>
      <c r="D489" s="339"/>
      <c r="E489" s="339"/>
      <c r="F489" s="339"/>
      <c r="G489" s="339"/>
      <c r="H489" s="339"/>
      <c r="I489" s="339"/>
      <c r="J489" s="339"/>
    </row>
    <row r="490" spans="1:10" ht="11.25">
      <c r="A490" s="340" t="s">
        <v>1455</v>
      </c>
      <c r="B490" s="339"/>
      <c r="C490" s="339"/>
      <c r="D490" s="339"/>
      <c r="E490" s="339"/>
      <c r="F490" s="339"/>
      <c r="G490" s="339"/>
      <c r="H490" s="339"/>
      <c r="I490" s="339"/>
      <c r="J490" s="339"/>
    </row>
    <row r="491" spans="1:10" ht="11.25">
      <c r="A491" s="339" t="s">
        <v>940</v>
      </c>
      <c r="B491" s="339"/>
      <c r="C491" s="339"/>
      <c r="D491" s="339"/>
      <c r="E491" s="339"/>
      <c r="F491" s="339"/>
      <c r="G491" s="339"/>
      <c r="H491" s="339"/>
      <c r="I491" s="339"/>
      <c r="J491" s="339"/>
    </row>
  </sheetData>
  <sheetProtection/>
  <mergeCells count="76">
    <mergeCell ref="A468:J468"/>
    <mergeCell ref="A65:J65"/>
    <mergeCell ref="A67:J67"/>
    <mergeCell ref="A68:J68"/>
    <mergeCell ref="A339:J339"/>
    <mergeCell ref="A136:J136"/>
    <mergeCell ref="A138:J138"/>
    <mergeCell ref="A200:J200"/>
    <mergeCell ref="A69:J69"/>
    <mergeCell ref="A71:J71"/>
    <mergeCell ref="A133:J133"/>
    <mergeCell ref="A1:J1"/>
    <mergeCell ref="A2:J2"/>
    <mergeCell ref="A3:J3"/>
    <mergeCell ref="A5:J5"/>
    <mergeCell ref="A134:J134"/>
    <mergeCell ref="A268:J268"/>
    <mergeCell ref="A269:J269"/>
    <mergeCell ref="A270:J270"/>
    <mergeCell ref="A259:J259"/>
    <mergeCell ref="A263:J263"/>
    <mergeCell ref="A265:J265"/>
    <mergeCell ref="A266:J266"/>
    <mergeCell ref="A267:J267"/>
    <mergeCell ref="A264:J264"/>
    <mergeCell ref="A262:J262"/>
    <mergeCell ref="A488:J488"/>
    <mergeCell ref="A489:J489"/>
    <mergeCell ref="A490:J490"/>
    <mergeCell ref="A491:J491"/>
    <mergeCell ref="A487:J487"/>
    <mergeCell ref="A404:J404"/>
    <mergeCell ref="A406:J406"/>
    <mergeCell ref="A473:J473"/>
    <mergeCell ref="A474:C474"/>
    <mergeCell ref="A467:J467"/>
    <mergeCell ref="A396:J396"/>
    <mergeCell ref="A471:J471"/>
    <mergeCell ref="A403:J403"/>
    <mergeCell ref="A399:J399"/>
    <mergeCell ref="A464:J464"/>
    <mergeCell ref="A465:J465"/>
    <mergeCell ref="A466:J466"/>
    <mergeCell ref="A407:C407"/>
    <mergeCell ref="A402:J402"/>
    <mergeCell ref="A400:J400"/>
    <mergeCell ref="A261:J261"/>
    <mergeCell ref="A260:J260"/>
    <mergeCell ref="A258:J258"/>
    <mergeCell ref="A485:J485"/>
    <mergeCell ref="A486:J486"/>
    <mergeCell ref="A335:J335"/>
    <mergeCell ref="A272:J272"/>
    <mergeCell ref="A334:J334"/>
    <mergeCell ref="A333:J333"/>
    <mergeCell ref="A332:J332"/>
    <mergeCell ref="A340:C340"/>
    <mergeCell ref="A273:C273"/>
    <mergeCell ref="A337:J337"/>
    <mergeCell ref="A469:J469"/>
    <mergeCell ref="A470:J470"/>
    <mergeCell ref="A397:J397"/>
    <mergeCell ref="A398:J398"/>
    <mergeCell ref="A401:J401"/>
    <mergeCell ref="A336:J336"/>
    <mergeCell ref="A395:J395"/>
    <mergeCell ref="A206:C206"/>
    <mergeCell ref="A139:C139"/>
    <mergeCell ref="A72:C72"/>
    <mergeCell ref="A6:C6"/>
    <mergeCell ref="A66:J66"/>
    <mergeCell ref="A201:J201"/>
    <mergeCell ref="A202:J202"/>
    <mergeCell ref="A203:J203"/>
    <mergeCell ref="A205:J205"/>
    <mergeCell ref="A135:J135"/>
  </mergeCells>
  <printOptions/>
  <pageMargins left="0.5" right="0.5" top="0.5" bottom="0.7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26" sqref="A1:N26"/>
    </sheetView>
  </sheetViews>
  <sheetFormatPr defaultColWidth="9.140625" defaultRowHeight="12"/>
  <cols>
    <col min="1" max="2" width="19.8515625" style="0" customWidth="1"/>
    <col min="3" max="3" width="10.00390625" style="0" customWidth="1"/>
    <col min="4" max="4" width="1.8515625" style="0" customWidth="1"/>
    <col min="5" max="5" width="13.28125" style="0" customWidth="1"/>
    <col min="6" max="6" width="2.00390625" style="0" customWidth="1"/>
    <col min="7" max="7" width="13.28125" style="0" customWidth="1"/>
    <col min="8" max="8" width="2.00390625" style="0" customWidth="1"/>
    <col min="9" max="9" width="13.28125" style="0" customWidth="1"/>
    <col min="10" max="10" width="2.00390625" style="0" customWidth="1"/>
    <col min="11" max="11" width="13.28125" style="0" customWidth="1"/>
    <col min="12" max="12" width="2.00390625" style="0" customWidth="1"/>
    <col min="13" max="13" width="13.28125" style="0" customWidth="1"/>
    <col min="14" max="14" width="2.00390625" style="0" customWidth="1"/>
  </cols>
  <sheetData>
    <row r="1" spans="1:14" ht="11.25" customHeight="1">
      <c r="A1" s="331" t="s">
        <v>1577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</row>
    <row r="2" spans="1:14" ht="11.25" customHeight="1">
      <c r="A2" s="331" t="s">
        <v>1840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</row>
    <row r="3" spans="1:14" ht="11.25" customHeight="1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</row>
    <row r="4" spans="1:14" ht="11.25" customHeight="1">
      <c r="A4" s="331" t="s">
        <v>1461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</row>
    <row r="5" spans="1:14" ht="11.25" customHeight="1">
      <c r="A5" s="332"/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</row>
    <row r="6" spans="1:14" ht="12" customHeight="1">
      <c r="A6" s="333" t="s">
        <v>1835</v>
      </c>
      <c r="B6" s="333"/>
      <c r="C6" s="333"/>
      <c r="D6" s="6"/>
      <c r="E6" s="7" t="s">
        <v>1522</v>
      </c>
      <c r="F6" s="8"/>
      <c r="G6" s="7" t="s">
        <v>1523</v>
      </c>
      <c r="H6" s="8"/>
      <c r="I6" s="7" t="s">
        <v>1524</v>
      </c>
      <c r="J6" s="8"/>
      <c r="K6" s="7" t="s">
        <v>1525</v>
      </c>
      <c r="L6" s="8"/>
      <c r="M6" s="7" t="s">
        <v>1526</v>
      </c>
      <c r="N6" s="8"/>
    </row>
    <row r="7" spans="1:14" ht="11.25" customHeight="1">
      <c r="A7" s="9" t="s">
        <v>1527</v>
      </c>
      <c r="B7" s="10"/>
      <c r="C7" s="10"/>
      <c r="D7" s="11"/>
      <c r="E7" s="38"/>
      <c r="F7" s="13"/>
      <c r="G7" s="38"/>
      <c r="H7" s="13"/>
      <c r="I7" s="38"/>
      <c r="J7" s="13"/>
      <c r="K7" s="38"/>
      <c r="L7" s="13"/>
      <c r="M7" s="38"/>
      <c r="N7" s="13"/>
    </row>
    <row r="8" spans="1:14" ht="11.25" customHeight="1">
      <c r="A8" s="15" t="s">
        <v>1528</v>
      </c>
      <c r="B8" s="10"/>
      <c r="C8" s="10"/>
      <c r="D8" s="16"/>
      <c r="E8" s="39">
        <v>252685</v>
      </c>
      <c r="F8" s="18"/>
      <c r="G8" s="17" t="s">
        <v>1549</v>
      </c>
      <c r="H8" s="18"/>
      <c r="I8" s="17" t="s">
        <v>1549</v>
      </c>
      <c r="J8" s="18"/>
      <c r="K8" s="17" t="s">
        <v>1549</v>
      </c>
      <c r="L8" s="18"/>
      <c r="M8" s="17" t="s">
        <v>1549</v>
      </c>
      <c r="N8" s="18"/>
    </row>
    <row r="9" spans="1:14" ht="12" customHeight="1">
      <c r="A9" s="40" t="s">
        <v>1841</v>
      </c>
      <c r="B9" s="15"/>
      <c r="C9" s="20"/>
      <c r="D9" s="16"/>
      <c r="E9" s="39">
        <v>283647</v>
      </c>
      <c r="F9" s="41">
        <v>3</v>
      </c>
      <c r="G9" s="39">
        <v>280000</v>
      </c>
      <c r="H9" s="19"/>
      <c r="I9" s="39">
        <v>280000</v>
      </c>
      <c r="J9" s="19"/>
      <c r="K9" s="17">
        <v>300000</v>
      </c>
      <c r="L9" s="19" t="s">
        <v>1539</v>
      </c>
      <c r="M9" s="17">
        <v>310000</v>
      </c>
      <c r="N9" s="19"/>
    </row>
    <row r="10" spans="1:14" ht="11.25" customHeight="1">
      <c r="A10" s="27" t="s">
        <v>1565</v>
      </c>
      <c r="B10" s="28"/>
      <c r="C10" s="20"/>
      <c r="D10" s="16"/>
      <c r="E10" s="39">
        <v>208391</v>
      </c>
      <c r="F10" s="41"/>
      <c r="G10" s="7" t="s">
        <v>1549</v>
      </c>
      <c r="H10" s="19"/>
      <c r="I10" s="7" t="s">
        <v>1549</v>
      </c>
      <c r="J10" s="19"/>
      <c r="K10" s="7" t="s">
        <v>1549</v>
      </c>
      <c r="L10" s="19"/>
      <c r="M10" s="7" t="s">
        <v>1549</v>
      </c>
      <c r="N10" s="19"/>
    </row>
    <row r="11" spans="1:14" ht="11.25" customHeight="1">
      <c r="A11" s="9" t="s">
        <v>1566</v>
      </c>
      <c r="B11" s="15"/>
      <c r="C11" s="20"/>
      <c r="D11" s="16"/>
      <c r="E11" s="17">
        <v>414305</v>
      </c>
      <c r="F11" s="41"/>
      <c r="G11" s="17">
        <v>586607</v>
      </c>
      <c r="H11" s="19"/>
      <c r="I11" s="17">
        <v>137023</v>
      </c>
      <c r="J11" s="19"/>
      <c r="K11" s="17">
        <v>937030</v>
      </c>
      <c r="L11" s="19"/>
      <c r="M11" s="17">
        <v>507591</v>
      </c>
      <c r="N11" s="19"/>
    </row>
    <row r="12" spans="1:14" ht="11.25" customHeight="1">
      <c r="A12" s="27" t="s">
        <v>1567</v>
      </c>
      <c r="B12" s="28"/>
      <c r="C12" s="29"/>
      <c r="D12" s="23"/>
      <c r="E12" s="24"/>
      <c r="F12" s="42"/>
      <c r="G12" s="24"/>
      <c r="H12" s="26"/>
      <c r="I12" s="24"/>
      <c r="J12" s="26"/>
      <c r="K12" s="24"/>
      <c r="L12" s="26"/>
      <c r="M12" s="24"/>
      <c r="N12" s="26"/>
    </row>
    <row r="13" spans="1:14" ht="11.25" customHeight="1">
      <c r="A13" s="43" t="s">
        <v>1568</v>
      </c>
      <c r="B13" s="43"/>
      <c r="C13" s="44"/>
      <c r="D13" s="11"/>
      <c r="E13" s="12">
        <v>810137</v>
      </c>
      <c r="F13" s="45"/>
      <c r="G13" s="46">
        <v>1675882.202</v>
      </c>
      <c r="H13" s="14"/>
      <c r="I13" s="12">
        <v>1688643</v>
      </c>
      <c r="J13" s="14"/>
      <c r="K13" s="12">
        <v>5730865</v>
      </c>
      <c r="L13" s="14" t="s">
        <v>1539</v>
      </c>
      <c r="M13" s="47">
        <v>2305065</v>
      </c>
      <c r="N13" s="14"/>
    </row>
    <row r="14" spans="1:14" ht="11.25" customHeight="1">
      <c r="A14" s="27" t="s">
        <v>1569</v>
      </c>
      <c r="B14" s="28"/>
      <c r="C14" s="29"/>
      <c r="D14" s="23"/>
      <c r="E14" s="48"/>
      <c r="F14" s="42"/>
      <c r="G14" s="48"/>
      <c r="H14" s="26"/>
      <c r="I14" s="48"/>
      <c r="J14" s="26"/>
      <c r="K14" s="48"/>
      <c r="L14" s="26"/>
      <c r="M14" s="48"/>
      <c r="N14" s="26"/>
    </row>
    <row r="15" spans="1:14" ht="11.25" customHeight="1">
      <c r="A15" s="43" t="s">
        <v>1570</v>
      </c>
      <c r="B15" s="43"/>
      <c r="C15" s="44"/>
      <c r="D15" s="11"/>
      <c r="E15" s="12"/>
      <c r="F15" s="49"/>
      <c r="G15" s="12"/>
      <c r="H15" s="14"/>
      <c r="I15" s="38"/>
      <c r="J15" s="14"/>
      <c r="K15" s="38"/>
      <c r="L15" s="14"/>
      <c r="M15" s="38"/>
      <c r="N15" s="14"/>
    </row>
    <row r="16" spans="1:14" ht="11.25" customHeight="1">
      <c r="A16" s="30" t="s">
        <v>1571</v>
      </c>
      <c r="B16" s="30"/>
      <c r="C16" s="31"/>
      <c r="D16" s="16"/>
      <c r="E16" s="17">
        <v>3070709</v>
      </c>
      <c r="F16" s="41"/>
      <c r="G16" s="17">
        <v>2817287</v>
      </c>
      <c r="H16" s="19"/>
      <c r="I16" s="17">
        <v>3824965</v>
      </c>
      <c r="J16" s="39"/>
      <c r="K16" s="17">
        <v>5759249</v>
      </c>
      <c r="L16" s="39"/>
      <c r="M16" s="12">
        <v>6011735</v>
      </c>
      <c r="N16" s="39"/>
    </row>
    <row r="17" spans="1:14" ht="11.25" customHeight="1">
      <c r="A17" s="9" t="s">
        <v>1572</v>
      </c>
      <c r="B17" s="15"/>
      <c r="C17" s="20"/>
      <c r="D17" s="6"/>
      <c r="E17" s="50">
        <v>225742</v>
      </c>
      <c r="F17" s="51"/>
      <c r="G17" s="50">
        <v>220000</v>
      </c>
      <c r="H17" s="22" t="s">
        <v>1533</v>
      </c>
      <c r="I17" s="52">
        <v>230000</v>
      </c>
      <c r="J17" s="53"/>
      <c r="K17" s="54">
        <v>230000</v>
      </c>
      <c r="L17" s="55" t="s">
        <v>1573</v>
      </c>
      <c r="M17" s="54">
        <v>230000</v>
      </c>
      <c r="N17" s="53" t="s">
        <v>1533</v>
      </c>
    </row>
    <row r="18" spans="1:14" ht="11.25" customHeight="1">
      <c r="A18" s="9" t="s">
        <v>1574</v>
      </c>
      <c r="B18" s="15"/>
      <c r="C18" s="20"/>
      <c r="D18" s="6"/>
      <c r="E18" s="7">
        <v>443987</v>
      </c>
      <c r="F18" s="51"/>
      <c r="G18" s="7">
        <v>420000</v>
      </c>
      <c r="H18" s="22" t="s">
        <v>1533</v>
      </c>
      <c r="I18" s="7" t="s">
        <v>1549</v>
      </c>
      <c r="J18" s="18"/>
      <c r="K18" s="7" t="s">
        <v>1549</v>
      </c>
      <c r="L18" s="18"/>
      <c r="M18" s="7" t="s">
        <v>1549</v>
      </c>
      <c r="N18" s="18"/>
    </row>
    <row r="19" spans="1:14" ht="11.25" customHeight="1">
      <c r="A19" s="9" t="s">
        <v>1575</v>
      </c>
      <c r="B19" s="15"/>
      <c r="C19" s="20"/>
      <c r="D19" s="6"/>
      <c r="E19" s="50">
        <v>823938</v>
      </c>
      <c r="F19" s="56"/>
      <c r="G19" s="50">
        <v>829865</v>
      </c>
      <c r="H19" s="22"/>
      <c r="I19" s="50">
        <v>931103</v>
      </c>
      <c r="J19" s="22"/>
      <c r="K19" s="50">
        <v>820996</v>
      </c>
      <c r="L19" s="22"/>
      <c r="M19" s="57">
        <v>923404</v>
      </c>
      <c r="N19" s="58"/>
    </row>
    <row r="20" spans="1:14" ht="11.25" customHeight="1">
      <c r="A20" s="9" t="s">
        <v>1558</v>
      </c>
      <c r="B20" s="15"/>
      <c r="C20" s="20"/>
      <c r="D20" s="6"/>
      <c r="E20" s="50">
        <v>1875494</v>
      </c>
      <c r="F20" s="51"/>
      <c r="G20" s="50">
        <v>3242199</v>
      </c>
      <c r="H20" s="22"/>
      <c r="I20" s="50">
        <v>2132779</v>
      </c>
      <c r="J20" s="18"/>
      <c r="K20" s="50">
        <v>4284684</v>
      </c>
      <c r="L20" s="19" t="s">
        <v>1539</v>
      </c>
      <c r="M20" s="50">
        <v>2222504</v>
      </c>
      <c r="N20" s="18"/>
    </row>
    <row r="21" spans="1:14" ht="11.25" customHeight="1">
      <c r="A21" s="9" t="s">
        <v>1576</v>
      </c>
      <c r="B21" s="15"/>
      <c r="C21" s="20"/>
      <c r="D21" s="16"/>
      <c r="E21" s="39">
        <v>6700</v>
      </c>
      <c r="F21" s="59"/>
      <c r="G21" s="39">
        <v>18300</v>
      </c>
      <c r="H21" s="18"/>
      <c r="I21" s="39">
        <v>12600</v>
      </c>
      <c r="J21" s="18"/>
      <c r="K21" s="39">
        <v>13000</v>
      </c>
      <c r="L21" s="19" t="s">
        <v>1533</v>
      </c>
      <c r="M21" s="39">
        <v>12000</v>
      </c>
      <c r="N21" s="19" t="s">
        <v>1533</v>
      </c>
    </row>
    <row r="22" spans="1:14" ht="12" customHeight="1">
      <c r="A22" s="37" t="s">
        <v>1842</v>
      </c>
      <c r="B22" s="15"/>
      <c r="C22" s="20"/>
      <c r="D22" s="16"/>
      <c r="E22" s="39">
        <v>553684</v>
      </c>
      <c r="F22" s="41">
        <v>3</v>
      </c>
      <c r="G22" s="39">
        <v>550000</v>
      </c>
      <c r="H22" s="19"/>
      <c r="I22" s="39">
        <v>550000</v>
      </c>
      <c r="J22" s="19"/>
      <c r="K22" s="39">
        <v>550000</v>
      </c>
      <c r="L22" s="19" t="s">
        <v>1539</v>
      </c>
      <c r="M22" s="39">
        <v>550000</v>
      </c>
      <c r="N22" s="19"/>
    </row>
    <row r="23" spans="1:14" ht="12" customHeight="1">
      <c r="A23" s="329" t="s">
        <v>1843</v>
      </c>
      <c r="B23" s="329"/>
      <c r="C23" s="329"/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329"/>
    </row>
    <row r="24" spans="1:14" ht="12" customHeight="1">
      <c r="A24" s="330" t="s">
        <v>1838</v>
      </c>
      <c r="B24" s="330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</row>
    <row r="25" spans="1:14" ht="12" customHeight="1">
      <c r="A25" s="330" t="s">
        <v>1844</v>
      </c>
      <c r="B25" s="330"/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</row>
    <row r="26" spans="1:14" ht="12" customHeight="1">
      <c r="A26" s="330" t="s">
        <v>1845</v>
      </c>
      <c r="B26" s="330"/>
      <c r="C26" s="330"/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0"/>
    </row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</sheetData>
  <sheetProtection/>
  <mergeCells count="10">
    <mergeCell ref="A25:N25"/>
    <mergeCell ref="A26:N26"/>
    <mergeCell ref="A5:N5"/>
    <mergeCell ref="A6:C6"/>
    <mergeCell ref="A1:N1"/>
    <mergeCell ref="A2:N2"/>
    <mergeCell ref="A3:N3"/>
    <mergeCell ref="A4:N4"/>
    <mergeCell ref="A23:N23"/>
    <mergeCell ref="A24:N24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30" sqref="A1:N30"/>
    </sheetView>
  </sheetViews>
  <sheetFormatPr defaultColWidth="9.140625" defaultRowHeight="12"/>
  <cols>
    <col min="1" max="2" width="19.8515625" style="0" customWidth="1"/>
    <col min="3" max="3" width="10.421875" style="0" customWidth="1"/>
    <col min="4" max="4" width="1.8515625" style="0" customWidth="1"/>
    <col min="5" max="5" width="13.28125" style="0" customWidth="1"/>
    <col min="6" max="6" width="2.00390625" style="0" customWidth="1"/>
    <col min="7" max="7" width="13.28125" style="0" customWidth="1"/>
    <col min="8" max="8" width="2.00390625" style="0" customWidth="1"/>
    <col min="9" max="9" width="13.28125" style="0" customWidth="1"/>
    <col min="10" max="10" width="2.00390625" style="0" customWidth="1"/>
    <col min="11" max="11" width="13.28125" style="0" customWidth="1"/>
    <col min="12" max="12" width="2.00390625" style="0" customWidth="1"/>
    <col min="13" max="13" width="13.28125" style="0" customWidth="1"/>
    <col min="14" max="14" width="2.00390625" style="0" customWidth="1"/>
  </cols>
  <sheetData>
    <row r="1" spans="1:14" ht="11.25" customHeight="1">
      <c r="A1" s="331" t="s">
        <v>1594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</row>
    <row r="2" spans="1:14" ht="11.25" customHeight="1">
      <c r="A2" s="331" t="s">
        <v>1846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</row>
    <row r="3" spans="1:14" ht="11.25" customHeight="1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</row>
    <row r="4" spans="1:14" ht="11.25" customHeight="1">
      <c r="A4" s="331" t="s">
        <v>1521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</row>
    <row r="5" spans="1:14" ht="11.25" customHeight="1">
      <c r="A5" s="332"/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</row>
    <row r="6" spans="1:14" ht="11.25" customHeight="1">
      <c r="A6" s="336" t="s">
        <v>1579</v>
      </c>
      <c r="B6" s="336"/>
      <c r="C6" s="336"/>
      <c r="D6" s="6"/>
      <c r="E6" s="7" t="s">
        <v>1522</v>
      </c>
      <c r="F6" s="8"/>
      <c r="G6" s="7" t="s">
        <v>1523</v>
      </c>
      <c r="H6" s="8"/>
      <c r="I6" s="7" t="s">
        <v>1524</v>
      </c>
      <c r="J6" s="8"/>
      <c r="K6" s="7" t="s">
        <v>1525</v>
      </c>
      <c r="L6" s="8"/>
      <c r="M6" s="7" t="s">
        <v>1526</v>
      </c>
      <c r="N6" s="8"/>
    </row>
    <row r="7" spans="1:14" ht="11.25" customHeight="1">
      <c r="A7" s="9" t="s">
        <v>1580</v>
      </c>
      <c r="B7" s="15"/>
      <c r="C7" s="20"/>
      <c r="D7" s="16"/>
      <c r="E7" s="39">
        <v>753069</v>
      </c>
      <c r="F7" s="19"/>
      <c r="G7" s="39">
        <v>832076</v>
      </c>
      <c r="H7" s="19"/>
      <c r="I7" s="39">
        <v>1065367</v>
      </c>
      <c r="J7" s="19"/>
      <c r="K7" s="39">
        <v>1105365</v>
      </c>
      <c r="L7" s="19"/>
      <c r="M7" s="39">
        <v>1075581</v>
      </c>
      <c r="N7" s="19"/>
    </row>
    <row r="8" spans="1:14" ht="11.25" customHeight="1">
      <c r="A8" s="27" t="s">
        <v>1565</v>
      </c>
      <c r="B8" s="15"/>
      <c r="C8" s="20"/>
      <c r="D8" s="16"/>
      <c r="E8" s="7">
        <v>228100</v>
      </c>
      <c r="F8" s="18"/>
      <c r="G8" s="39">
        <v>289465</v>
      </c>
      <c r="H8" s="19"/>
      <c r="I8" s="39">
        <v>385275</v>
      </c>
      <c r="J8" s="19"/>
      <c r="K8" s="39">
        <v>384850</v>
      </c>
      <c r="L8" s="19"/>
      <c r="M8" s="39">
        <v>624470</v>
      </c>
      <c r="N8" s="19"/>
    </row>
    <row r="9" spans="1:14" ht="11.25" customHeight="1">
      <c r="A9" s="27" t="s">
        <v>1581</v>
      </c>
      <c r="B9" s="28"/>
      <c r="C9" s="29"/>
      <c r="D9" s="6"/>
      <c r="E9" s="7">
        <v>874000</v>
      </c>
      <c r="F9" s="8"/>
      <c r="G9" s="50">
        <v>891000</v>
      </c>
      <c r="H9" s="22"/>
      <c r="I9" s="50">
        <v>874000</v>
      </c>
      <c r="J9" s="22"/>
      <c r="K9" s="50">
        <v>846000</v>
      </c>
      <c r="L9" s="22"/>
      <c r="M9" s="50">
        <v>810000</v>
      </c>
      <c r="N9" s="22"/>
    </row>
    <row r="10" spans="1:14" ht="11.25" customHeight="1">
      <c r="A10" s="27" t="s">
        <v>1582</v>
      </c>
      <c r="B10" s="28"/>
      <c r="C10" s="29"/>
      <c r="D10" s="11"/>
      <c r="E10" s="12"/>
      <c r="F10" s="13"/>
      <c r="G10" s="38"/>
      <c r="H10" s="14"/>
      <c r="I10" s="38"/>
      <c r="J10" s="14"/>
      <c r="K10" s="38"/>
      <c r="L10" s="14"/>
      <c r="M10" s="38"/>
      <c r="N10" s="14"/>
    </row>
    <row r="11" spans="1:14" ht="11.25" customHeight="1">
      <c r="A11" s="30" t="s">
        <v>1583</v>
      </c>
      <c r="B11" s="30"/>
      <c r="C11" s="31"/>
      <c r="D11" s="16"/>
      <c r="E11" s="17" t="s">
        <v>1549</v>
      </c>
      <c r="F11" s="18"/>
      <c r="G11" s="39">
        <v>4752041</v>
      </c>
      <c r="H11" s="19"/>
      <c r="I11" s="39">
        <v>5247978</v>
      </c>
      <c r="J11" s="19"/>
      <c r="K11" s="17">
        <v>6401662</v>
      </c>
      <c r="L11" s="19" t="s">
        <v>1539</v>
      </c>
      <c r="M11" s="17">
        <v>6896987</v>
      </c>
      <c r="N11" s="19"/>
    </row>
    <row r="12" spans="1:14" ht="11.25" customHeight="1">
      <c r="A12" s="27" t="s">
        <v>1567</v>
      </c>
      <c r="B12" s="28"/>
      <c r="C12" s="29"/>
      <c r="D12" s="23"/>
      <c r="E12" s="24"/>
      <c r="F12" s="26"/>
      <c r="G12" s="24"/>
      <c r="H12" s="26"/>
      <c r="I12" s="24"/>
      <c r="J12" s="26"/>
      <c r="K12" s="24"/>
      <c r="L12" s="26"/>
      <c r="M12" s="24"/>
      <c r="N12" s="26"/>
    </row>
    <row r="13" spans="1:14" ht="11.25" customHeight="1">
      <c r="A13" s="43" t="s">
        <v>1568</v>
      </c>
      <c r="B13" s="43"/>
      <c r="C13" s="44"/>
      <c r="D13" s="16"/>
      <c r="E13" s="17" t="s">
        <v>1549</v>
      </c>
      <c r="F13" s="19"/>
      <c r="G13" s="60">
        <v>7196</v>
      </c>
      <c r="H13" s="19"/>
      <c r="I13" s="17">
        <v>10455</v>
      </c>
      <c r="J13" s="19"/>
      <c r="K13" s="17">
        <v>2131</v>
      </c>
      <c r="L13" s="19"/>
      <c r="M13" s="17">
        <v>4752</v>
      </c>
      <c r="N13" s="19"/>
    </row>
    <row r="14" spans="1:14" ht="11.25" customHeight="1">
      <c r="A14" s="27" t="s">
        <v>1584</v>
      </c>
      <c r="B14" s="28"/>
      <c r="C14" s="29"/>
      <c r="D14" s="11"/>
      <c r="E14" s="12"/>
      <c r="F14" s="13"/>
      <c r="G14" s="38"/>
      <c r="H14" s="14"/>
      <c r="I14" s="38"/>
      <c r="J14" s="14"/>
      <c r="K14" s="38"/>
      <c r="L14" s="14"/>
      <c r="M14" s="38"/>
      <c r="N14" s="14"/>
    </row>
    <row r="15" spans="1:14" ht="11.25" customHeight="1">
      <c r="A15" s="30" t="s">
        <v>1585</v>
      </c>
      <c r="B15" s="30"/>
      <c r="C15" s="31"/>
      <c r="D15" s="16"/>
      <c r="E15" s="17" t="s">
        <v>1549</v>
      </c>
      <c r="F15" s="18"/>
      <c r="G15" s="39">
        <v>4316</v>
      </c>
      <c r="H15" s="19"/>
      <c r="I15" s="39">
        <v>10390</v>
      </c>
      <c r="J15" s="19"/>
      <c r="K15" s="39">
        <v>21885</v>
      </c>
      <c r="L15" s="19"/>
      <c r="M15" s="17">
        <v>15538</v>
      </c>
      <c r="N15" s="19"/>
    </row>
    <row r="16" spans="1:14" ht="11.25" customHeight="1">
      <c r="A16" s="9" t="s">
        <v>1574</v>
      </c>
      <c r="B16" s="15"/>
      <c r="C16" s="20"/>
      <c r="D16" s="16"/>
      <c r="E16" s="39">
        <v>1385600</v>
      </c>
      <c r="F16" s="19"/>
      <c r="G16" s="39">
        <v>1242200</v>
      </c>
      <c r="H16" s="18"/>
      <c r="I16" s="39">
        <v>1776300</v>
      </c>
      <c r="J16" s="18"/>
      <c r="K16" s="39">
        <v>1754000</v>
      </c>
      <c r="L16" s="18"/>
      <c r="M16" s="47">
        <v>1625089</v>
      </c>
      <c r="N16" s="18"/>
    </row>
    <row r="17" spans="1:14" ht="11.25" customHeight="1">
      <c r="A17" s="9" t="s">
        <v>1556</v>
      </c>
      <c r="B17" s="28"/>
      <c r="C17" s="29"/>
      <c r="D17" s="23"/>
      <c r="E17" s="24"/>
      <c r="F17" s="26"/>
      <c r="G17" s="24"/>
      <c r="H17" s="26"/>
      <c r="I17" s="24"/>
      <c r="J17" s="26"/>
      <c r="K17" s="24"/>
      <c r="L17" s="26"/>
      <c r="M17" s="24"/>
      <c r="N17" s="26"/>
    </row>
    <row r="18" spans="1:14" ht="11.25" customHeight="1">
      <c r="A18" s="15" t="s">
        <v>1586</v>
      </c>
      <c r="B18" s="28"/>
      <c r="C18" s="29"/>
      <c r="D18" s="16"/>
      <c r="E18" s="61">
        <v>367900</v>
      </c>
      <c r="F18" s="34"/>
      <c r="G18" s="61">
        <v>536000</v>
      </c>
      <c r="H18" s="62"/>
      <c r="I18" s="61">
        <v>471000</v>
      </c>
      <c r="J18" s="62" t="s">
        <v>1539</v>
      </c>
      <c r="K18" s="61">
        <v>307000</v>
      </c>
      <c r="L18" s="62" t="s">
        <v>1539</v>
      </c>
      <c r="M18" s="61">
        <v>521000</v>
      </c>
      <c r="N18" s="34"/>
    </row>
    <row r="19" spans="1:14" ht="11.25" customHeight="1">
      <c r="A19" s="15" t="s">
        <v>1587</v>
      </c>
      <c r="B19" s="28"/>
      <c r="C19" s="29"/>
      <c r="D19" s="6"/>
      <c r="E19" s="63">
        <v>51000</v>
      </c>
      <c r="F19" s="36"/>
      <c r="G19" s="63">
        <v>68000</v>
      </c>
      <c r="H19" s="64"/>
      <c r="I19" s="63">
        <v>50000</v>
      </c>
      <c r="J19" s="36"/>
      <c r="K19" s="63">
        <v>15000</v>
      </c>
      <c r="L19" s="36"/>
      <c r="M19" s="63">
        <v>15000</v>
      </c>
      <c r="N19" s="64" t="s">
        <v>1533</v>
      </c>
    </row>
    <row r="20" spans="1:14" ht="11.25" customHeight="1">
      <c r="A20" s="27" t="s">
        <v>1588</v>
      </c>
      <c r="B20" s="28"/>
      <c r="C20" s="29"/>
      <c r="D20" s="11"/>
      <c r="E20" s="38"/>
      <c r="F20" s="14"/>
      <c r="G20" s="38"/>
      <c r="H20" s="13"/>
      <c r="I20" s="38"/>
      <c r="J20" s="13"/>
      <c r="K20" s="38"/>
      <c r="L20" s="13"/>
      <c r="M20" s="38"/>
      <c r="N20" s="13"/>
    </row>
    <row r="21" spans="1:14" ht="11.25" customHeight="1">
      <c r="A21" s="28" t="s">
        <v>1589</v>
      </c>
      <c r="B21" s="28"/>
      <c r="C21" s="29"/>
      <c r="D21" s="16"/>
      <c r="E21" s="39">
        <v>301900</v>
      </c>
      <c r="F21" s="19"/>
      <c r="G21" s="39">
        <v>216634</v>
      </c>
      <c r="H21" s="19"/>
      <c r="I21" s="39">
        <v>180894</v>
      </c>
      <c r="J21" s="18"/>
      <c r="K21" s="39">
        <v>154449</v>
      </c>
      <c r="L21" s="18"/>
      <c r="M21" s="39">
        <v>127658</v>
      </c>
      <c r="N21" s="18"/>
    </row>
    <row r="22" spans="1:14" ht="11.25" customHeight="1">
      <c r="A22" s="28" t="s">
        <v>1590</v>
      </c>
      <c r="B22" s="28"/>
      <c r="C22" s="29"/>
      <c r="D22" s="6"/>
      <c r="E22" s="50">
        <v>7682600</v>
      </c>
      <c r="F22" s="22"/>
      <c r="G22" s="50">
        <v>8518500</v>
      </c>
      <c r="H22" s="8"/>
      <c r="I22" s="50">
        <v>7709800</v>
      </c>
      <c r="J22" s="8"/>
      <c r="K22" s="50">
        <v>5263500</v>
      </c>
      <c r="L22" s="8"/>
      <c r="M22" s="50">
        <v>8814800</v>
      </c>
      <c r="N22" s="8"/>
    </row>
    <row r="23" spans="1:14" ht="11.25" customHeight="1">
      <c r="A23" s="27" t="s">
        <v>1591</v>
      </c>
      <c r="B23" s="28"/>
      <c r="C23" s="29"/>
      <c r="D23" s="11"/>
      <c r="E23" s="38"/>
      <c r="F23" s="14"/>
      <c r="G23" s="38"/>
      <c r="H23" s="13"/>
      <c r="I23" s="38"/>
      <c r="J23" s="13"/>
      <c r="K23" s="38"/>
      <c r="L23" s="13"/>
      <c r="M23" s="38"/>
      <c r="N23" s="13"/>
    </row>
    <row r="24" spans="1:14" ht="11.25" customHeight="1">
      <c r="A24" s="28" t="s">
        <v>1592</v>
      </c>
      <c r="B24" s="28"/>
      <c r="C24" s="29"/>
      <c r="D24" s="16"/>
      <c r="E24" s="17">
        <v>2784000</v>
      </c>
      <c r="F24" s="19"/>
      <c r="G24" s="39">
        <v>3689217</v>
      </c>
      <c r="H24" s="18"/>
      <c r="I24" s="39">
        <v>4342743</v>
      </c>
      <c r="J24" s="18"/>
      <c r="K24" s="39">
        <v>5085839</v>
      </c>
      <c r="L24" s="19" t="s">
        <v>1539</v>
      </c>
      <c r="M24" s="17">
        <v>5055172</v>
      </c>
      <c r="N24" s="18"/>
    </row>
    <row r="25" spans="1:14" ht="11.25" customHeight="1">
      <c r="A25" s="15" t="s">
        <v>1548</v>
      </c>
      <c r="B25" s="15"/>
      <c r="C25" s="20"/>
      <c r="D25" s="16"/>
      <c r="E25" s="7">
        <v>3051000</v>
      </c>
      <c r="F25" s="19"/>
      <c r="G25" s="39">
        <v>3345185</v>
      </c>
      <c r="H25" s="19"/>
      <c r="I25" s="39">
        <v>3290568</v>
      </c>
      <c r="J25" s="19"/>
      <c r="K25" s="39">
        <v>4095713</v>
      </c>
      <c r="L25" s="19" t="s">
        <v>1539</v>
      </c>
      <c r="M25" s="17">
        <v>4414239</v>
      </c>
      <c r="N25" s="19"/>
    </row>
    <row r="26" spans="1:14" ht="11.25" customHeight="1">
      <c r="A26" s="9" t="s">
        <v>1576</v>
      </c>
      <c r="B26" s="15"/>
      <c r="C26" s="20"/>
      <c r="D26" s="16"/>
      <c r="E26" s="39">
        <v>58300</v>
      </c>
      <c r="F26" s="19"/>
      <c r="G26" s="39">
        <v>46500</v>
      </c>
      <c r="H26" s="19"/>
      <c r="I26" s="39">
        <v>42600</v>
      </c>
      <c r="J26" s="19"/>
      <c r="K26" s="39">
        <v>45400</v>
      </c>
      <c r="L26" s="19"/>
      <c r="M26" s="39">
        <v>38000</v>
      </c>
      <c r="N26" s="19"/>
    </row>
    <row r="27" spans="1:14" ht="11.25" customHeight="1">
      <c r="A27" s="9" t="s">
        <v>1593</v>
      </c>
      <c r="B27" s="15"/>
      <c r="C27" s="20"/>
      <c r="D27" s="16"/>
      <c r="E27" s="39">
        <v>67094</v>
      </c>
      <c r="F27" s="19"/>
      <c r="G27" s="39">
        <v>74277</v>
      </c>
      <c r="H27" s="19"/>
      <c r="I27" s="39">
        <v>61135</v>
      </c>
      <c r="J27" s="19"/>
      <c r="K27" s="39">
        <v>42618</v>
      </c>
      <c r="L27" s="19"/>
      <c r="M27" s="39">
        <v>73870</v>
      </c>
      <c r="N27" s="19"/>
    </row>
    <row r="28" spans="1:14" ht="11.25" customHeight="1">
      <c r="A28" s="9" t="s">
        <v>1560</v>
      </c>
      <c r="B28" s="15"/>
      <c r="C28" s="20" t="s">
        <v>1561</v>
      </c>
      <c r="D28" s="16"/>
      <c r="E28" s="7">
        <v>1019000</v>
      </c>
      <c r="F28" s="19"/>
      <c r="G28" s="39">
        <v>713200</v>
      </c>
      <c r="H28" s="19"/>
      <c r="I28" s="39">
        <v>730253</v>
      </c>
      <c r="J28" s="19"/>
      <c r="K28" s="39">
        <v>747494</v>
      </c>
      <c r="L28" s="19"/>
      <c r="M28" s="39">
        <v>686629</v>
      </c>
      <c r="N28" s="19"/>
    </row>
    <row r="29" spans="1:14" ht="12" customHeight="1">
      <c r="A29" s="334" t="s">
        <v>1847</v>
      </c>
      <c r="B29" s="334"/>
      <c r="C29" s="334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</row>
    <row r="30" spans="1:14" ht="12" customHeight="1">
      <c r="A30" s="335" t="s">
        <v>1838</v>
      </c>
      <c r="B30" s="335"/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5"/>
    </row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</sheetData>
  <sheetProtection/>
  <mergeCells count="8">
    <mergeCell ref="A29:N29"/>
    <mergeCell ref="A30:N30"/>
    <mergeCell ref="A1:N1"/>
    <mergeCell ref="A2:N2"/>
    <mergeCell ref="A3:N3"/>
    <mergeCell ref="A4:N4"/>
    <mergeCell ref="A5:N5"/>
    <mergeCell ref="A6:C6"/>
  </mergeCells>
  <printOptions/>
  <pageMargins left="0.5" right="0.5" top="0.5" bottom="0.7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39" sqref="A1:N39"/>
    </sheetView>
  </sheetViews>
  <sheetFormatPr defaultColWidth="9.140625" defaultRowHeight="12"/>
  <cols>
    <col min="1" max="1" width="19.8515625" style="0" customWidth="1"/>
    <col min="2" max="2" width="18.421875" style="0" customWidth="1"/>
    <col min="3" max="3" width="10.7109375" style="0" customWidth="1"/>
    <col min="4" max="4" width="1.8515625" style="0" customWidth="1"/>
    <col min="5" max="5" width="13.28125" style="0" customWidth="1"/>
    <col min="6" max="6" width="2.00390625" style="0" customWidth="1"/>
    <col min="7" max="7" width="13.28125" style="0" customWidth="1"/>
    <col min="8" max="8" width="2.28125" style="0" customWidth="1"/>
    <col min="9" max="9" width="13.28125" style="0" customWidth="1"/>
    <col min="10" max="10" width="2.00390625" style="0" customWidth="1"/>
    <col min="11" max="11" width="13.28125" style="0" customWidth="1"/>
    <col min="12" max="12" width="2.00390625" style="0" customWidth="1"/>
    <col min="13" max="13" width="13.28125" style="0" customWidth="1"/>
    <col min="14" max="14" width="2.00390625" style="0" customWidth="1"/>
  </cols>
  <sheetData>
    <row r="1" spans="1:14" ht="11.25" customHeight="1">
      <c r="A1" s="331" t="s">
        <v>1675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</row>
    <row r="2" spans="1:14" ht="11.25" customHeight="1">
      <c r="A2" s="331" t="s">
        <v>1848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</row>
    <row r="3" spans="1:14" ht="11.25" customHeight="1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</row>
    <row r="4" spans="1:14" ht="11.25" customHeight="1">
      <c r="A4" s="331" t="s">
        <v>1521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</row>
    <row r="5" spans="1:14" ht="11.25" customHeight="1">
      <c r="A5" s="332"/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</row>
    <row r="6" spans="1:14" ht="11.25" customHeight="1">
      <c r="A6" s="336" t="s">
        <v>1579</v>
      </c>
      <c r="B6" s="336"/>
      <c r="C6" s="336"/>
      <c r="D6" s="6"/>
      <c r="E6" s="7" t="s">
        <v>1522</v>
      </c>
      <c r="F6" s="8"/>
      <c r="G6" s="7" t="s">
        <v>1523</v>
      </c>
      <c r="H6" s="8"/>
      <c r="I6" s="7" t="s">
        <v>1524</v>
      </c>
      <c r="J6" s="8"/>
      <c r="K6" s="7" t="s">
        <v>1525</v>
      </c>
      <c r="L6" s="8"/>
      <c r="M6" s="7" t="s">
        <v>1526</v>
      </c>
      <c r="N6" s="8"/>
    </row>
    <row r="7" spans="1:14" ht="11.25" customHeight="1">
      <c r="A7" s="336" t="s">
        <v>1595</v>
      </c>
      <c r="B7" s="336"/>
      <c r="C7" s="336"/>
      <c r="D7" s="11"/>
      <c r="E7" s="38"/>
      <c r="F7" s="13"/>
      <c r="G7" s="38"/>
      <c r="H7" s="13"/>
      <c r="I7" s="38"/>
      <c r="J7" s="13"/>
      <c r="K7" s="38"/>
      <c r="L7" s="13"/>
      <c r="M7" s="38"/>
      <c r="N7" s="13"/>
    </row>
    <row r="8" spans="1:14" ht="11.25" customHeight="1">
      <c r="A8" s="9" t="s">
        <v>1648</v>
      </c>
      <c r="B8" s="6"/>
      <c r="C8" s="65"/>
      <c r="D8" s="16"/>
      <c r="E8" s="39">
        <v>193</v>
      </c>
      <c r="F8" s="19" t="s">
        <v>1539</v>
      </c>
      <c r="G8" s="17" t="s">
        <v>1542</v>
      </c>
      <c r="H8" s="18"/>
      <c r="I8" s="17">
        <v>945</v>
      </c>
      <c r="J8" s="19"/>
      <c r="K8" s="17">
        <v>12256</v>
      </c>
      <c r="L8" s="18"/>
      <c r="M8" s="17">
        <v>11694</v>
      </c>
      <c r="N8" s="18"/>
    </row>
    <row r="9" spans="1:14" ht="11.25" customHeight="1">
      <c r="A9" s="9" t="s">
        <v>1649</v>
      </c>
      <c r="B9" s="15"/>
      <c r="C9" s="65"/>
      <c r="D9" s="11"/>
      <c r="E9" s="38"/>
      <c r="F9" s="13"/>
      <c r="G9" s="38"/>
      <c r="H9" s="13"/>
      <c r="I9" s="38"/>
      <c r="J9" s="13"/>
      <c r="K9" s="38"/>
      <c r="L9" s="13"/>
      <c r="M9" s="38"/>
      <c r="N9" s="13"/>
    </row>
    <row r="10" spans="1:14" ht="12" customHeight="1">
      <c r="A10" s="15" t="s">
        <v>1849</v>
      </c>
      <c r="B10" s="15"/>
      <c r="C10" s="65"/>
      <c r="D10" s="16"/>
      <c r="E10" s="39">
        <v>17700</v>
      </c>
      <c r="F10" s="18" t="s">
        <v>1650</v>
      </c>
      <c r="G10" s="39">
        <v>16256</v>
      </c>
      <c r="H10" s="19" t="s">
        <v>1651</v>
      </c>
      <c r="I10" s="39">
        <v>18000</v>
      </c>
      <c r="J10" s="19"/>
      <c r="K10" s="39">
        <v>17600</v>
      </c>
      <c r="L10" s="19"/>
      <c r="M10" s="39">
        <v>18800</v>
      </c>
      <c r="N10" s="19"/>
    </row>
    <row r="11" spans="1:14" ht="11.25" customHeight="1">
      <c r="A11" s="15" t="s">
        <v>1652</v>
      </c>
      <c r="B11" s="15"/>
      <c r="C11" s="65"/>
      <c r="D11" s="6"/>
      <c r="E11" s="50">
        <v>9470</v>
      </c>
      <c r="F11" s="22"/>
      <c r="G11" s="50">
        <v>9881</v>
      </c>
      <c r="H11" s="22"/>
      <c r="I11" s="50">
        <v>8791</v>
      </c>
      <c r="J11" s="22"/>
      <c r="K11" s="50">
        <v>6954</v>
      </c>
      <c r="L11" s="22"/>
      <c r="M11" s="50">
        <v>6480</v>
      </c>
      <c r="N11" s="22"/>
    </row>
    <row r="12" spans="1:14" ht="11.25" customHeight="1">
      <c r="A12" s="9" t="s">
        <v>1653</v>
      </c>
      <c r="B12" s="15"/>
      <c r="C12" s="65"/>
      <c r="D12" s="11"/>
      <c r="E12" s="38"/>
      <c r="F12" s="14"/>
      <c r="G12" s="38"/>
      <c r="H12" s="14"/>
      <c r="I12" s="38"/>
      <c r="J12" s="14"/>
      <c r="K12" s="38"/>
      <c r="L12" s="14"/>
      <c r="M12" s="38"/>
      <c r="N12" s="14"/>
    </row>
    <row r="13" spans="1:14" ht="11.25" customHeight="1">
      <c r="A13" s="15" t="s">
        <v>1654</v>
      </c>
      <c r="B13" s="15"/>
      <c r="C13" s="65"/>
      <c r="D13" s="16"/>
      <c r="E13" s="17" t="s">
        <v>1542</v>
      </c>
      <c r="F13" s="19" t="s">
        <v>1539</v>
      </c>
      <c r="G13" s="39">
        <v>2260</v>
      </c>
      <c r="H13" s="19" t="s">
        <v>1539</v>
      </c>
      <c r="I13" s="39">
        <v>4865</v>
      </c>
      <c r="J13" s="19"/>
      <c r="K13" s="39">
        <v>5977</v>
      </c>
      <c r="L13" s="19"/>
      <c r="M13" s="39">
        <v>5323</v>
      </c>
      <c r="N13" s="19"/>
    </row>
    <row r="14" spans="1:14" ht="11.25" customHeight="1">
      <c r="A14" s="15" t="s">
        <v>1655</v>
      </c>
      <c r="B14" s="15"/>
      <c r="C14" s="66"/>
      <c r="D14" s="6"/>
      <c r="E14" s="7" t="s">
        <v>1549</v>
      </c>
      <c r="F14" s="22"/>
      <c r="G14" s="50">
        <v>8</v>
      </c>
      <c r="H14" s="22"/>
      <c r="I14" s="50">
        <v>42</v>
      </c>
      <c r="J14" s="22"/>
      <c r="K14" s="50">
        <v>45</v>
      </c>
      <c r="L14" s="22"/>
      <c r="M14" s="50">
        <v>45</v>
      </c>
      <c r="N14" s="22" t="s">
        <v>1533</v>
      </c>
    </row>
    <row r="15" spans="1:14" ht="11.25" customHeight="1">
      <c r="A15" s="9" t="s">
        <v>1656</v>
      </c>
      <c r="B15" s="15"/>
      <c r="C15" s="66" t="s">
        <v>1561</v>
      </c>
      <c r="D15" s="6"/>
      <c r="E15" s="50">
        <v>2100</v>
      </c>
      <c r="F15" s="22"/>
      <c r="G15" s="50">
        <v>1400</v>
      </c>
      <c r="H15" s="22"/>
      <c r="I15" s="50">
        <v>1400</v>
      </c>
      <c r="J15" s="22"/>
      <c r="K15" s="50">
        <v>1400</v>
      </c>
      <c r="L15" s="22" t="s">
        <v>1533</v>
      </c>
      <c r="M15" s="50">
        <v>1400</v>
      </c>
      <c r="N15" s="22" t="s">
        <v>1533</v>
      </c>
    </row>
    <row r="16" spans="1:14" ht="11.25" customHeight="1">
      <c r="A16" s="9" t="s">
        <v>1657</v>
      </c>
      <c r="B16" s="15"/>
      <c r="C16" s="66"/>
      <c r="D16" s="11"/>
      <c r="E16" s="38"/>
      <c r="F16" s="14"/>
      <c r="G16" s="38"/>
      <c r="H16" s="14"/>
      <c r="I16" s="38"/>
      <c r="J16" s="14"/>
      <c r="K16" s="38"/>
      <c r="L16" s="14"/>
      <c r="M16" s="38"/>
      <c r="N16" s="14"/>
    </row>
    <row r="17" spans="1:14" ht="11.25" customHeight="1">
      <c r="A17" s="15" t="s">
        <v>1658</v>
      </c>
      <c r="B17" s="15"/>
      <c r="C17" s="66"/>
      <c r="D17" s="16"/>
      <c r="E17" s="39">
        <v>2950</v>
      </c>
      <c r="F17" s="19" t="s">
        <v>1533</v>
      </c>
      <c r="G17" s="39">
        <v>3000</v>
      </c>
      <c r="H17" s="19" t="s">
        <v>1573</v>
      </c>
      <c r="I17" s="39">
        <v>3900</v>
      </c>
      <c r="J17" s="19" t="s">
        <v>1539</v>
      </c>
      <c r="K17" s="39">
        <v>4080</v>
      </c>
      <c r="L17" s="19" t="s">
        <v>1539</v>
      </c>
      <c r="M17" s="39">
        <v>4250</v>
      </c>
      <c r="N17" s="19" t="s">
        <v>1659</v>
      </c>
    </row>
    <row r="18" spans="1:14" ht="11.25" customHeight="1">
      <c r="A18" s="15" t="s">
        <v>1660</v>
      </c>
      <c r="B18" s="15"/>
      <c r="C18" s="66"/>
      <c r="D18" s="6"/>
      <c r="E18" s="7" t="s">
        <v>1549</v>
      </c>
      <c r="F18" s="22"/>
      <c r="G18" s="50">
        <v>270</v>
      </c>
      <c r="H18" s="22"/>
      <c r="I18" s="50">
        <v>487</v>
      </c>
      <c r="J18" s="22"/>
      <c r="K18" s="50">
        <v>500</v>
      </c>
      <c r="L18" s="22"/>
      <c r="M18" s="50">
        <v>520</v>
      </c>
      <c r="N18" s="22"/>
    </row>
    <row r="19" spans="1:14" ht="12" customHeight="1">
      <c r="A19" s="37" t="s">
        <v>1850</v>
      </c>
      <c r="B19" s="15"/>
      <c r="C19" s="66" t="s">
        <v>1561</v>
      </c>
      <c r="D19" s="6"/>
      <c r="E19" s="50">
        <v>1000</v>
      </c>
      <c r="F19" s="8"/>
      <c r="G19" s="50">
        <v>1200</v>
      </c>
      <c r="H19" s="8"/>
      <c r="I19" s="50">
        <v>1200</v>
      </c>
      <c r="J19" s="22"/>
      <c r="K19" s="50">
        <v>1200</v>
      </c>
      <c r="L19" s="8"/>
      <c r="M19" s="50">
        <v>1200</v>
      </c>
      <c r="N19" s="8"/>
    </row>
    <row r="20" spans="1:14" ht="12" customHeight="1">
      <c r="A20" s="37" t="s">
        <v>1851</v>
      </c>
      <c r="B20" s="15"/>
      <c r="C20" s="66" t="s">
        <v>1535</v>
      </c>
      <c r="D20" s="6"/>
      <c r="E20" s="50">
        <v>4000</v>
      </c>
      <c r="F20" s="8"/>
      <c r="G20" s="50">
        <v>4000</v>
      </c>
      <c r="H20" s="8"/>
      <c r="I20" s="50">
        <v>4000</v>
      </c>
      <c r="J20" s="8"/>
      <c r="K20" s="50">
        <v>4000</v>
      </c>
      <c r="L20" s="8"/>
      <c r="M20" s="50">
        <v>4000</v>
      </c>
      <c r="N20" s="8"/>
    </row>
    <row r="21" spans="1:14" ht="11.25" customHeight="1">
      <c r="A21" s="9" t="s">
        <v>1661</v>
      </c>
      <c r="B21" s="15"/>
      <c r="C21" s="65"/>
      <c r="D21" s="6"/>
      <c r="E21" s="50">
        <v>1927</v>
      </c>
      <c r="F21" s="22"/>
      <c r="G21" s="50">
        <v>3196</v>
      </c>
      <c r="H21" s="8"/>
      <c r="I21" s="50">
        <v>4454</v>
      </c>
      <c r="J21" s="22"/>
      <c r="K21" s="50">
        <v>4924</v>
      </c>
      <c r="L21" s="8"/>
      <c r="M21" s="50">
        <v>4200</v>
      </c>
      <c r="N21" s="22" t="s">
        <v>1533</v>
      </c>
    </row>
    <row r="22" spans="1:14" ht="11.25" customHeight="1">
      <c r="A22" s="336" t="s">
        <v>1662</v>
      </c>
      <c r="B22" s="336"/>
      <c r="C22" s="336"/>
      <c r="D22" s="11"/>
      <c r="E22" s="38"/>
      <c r="F22" s="13"/>
      <c r="G22" s="38"/>
      <c r="H22" s="13"/>
      <c r="I22" s="38"/>
      <c r="J22" s="13"/>
      <c r="K22" s="38"/>
      <c r="L22" s="13"/>
      <c r="M22" s="38"/>
      <c r="N22" s="13"/>
    </row>
    <row r="23" spans="1:14" ht="11.25" customHeight="1">
      <c r="A23" s="9" t="s">
        <v>1663</v>
      </c>
      <c r="B23" s="15"/>
      <c r="C23" s="67"/>
      <c r="D23" s="16"/>
      <c r="E23" s="39">
        <v>561</v>
      </c>
      <c r="F23" s="19"/>
      <c r="G23" s="39">
        <v>590</v>
      </c>
      <c r="H23" s="18"/>
      <c r="I23" s="39">
        <v>600</v>
      </c>
      <c r="J23" s="19"/>
      <c r="K23" s="39">
        <v>600</v>
      </c>
      <c r="L23" s="18"/>
      <c r="M23" s="39">
        <v>600</v>
      </c>
      <c r="N23" s="18"/>
    </row>
    <row r="24" spans="1:14" ht="11.25" customHeight="1">
      <c r="A24" s="9" t="s">
        <v>1664</v>
      </c>
      <c r="B24" s="15"/>
      <c r="C24" s="67"/>
      <c r="D24" s="16"/>
      <c r="E24" s="39">
        <v>2800</v>
      </c>
      <c r="F24" s="19"/>
      <c r="G24" s="39">
        <v>6200</v>
      </c>
      <c r="H24" s="18"/>
      <c r="I24" s="39">
        <v>4166</v>
      </c>
      <c r="J24" s="19"/>
      <c r="K24" s="39">
        <v>5484</v>
      </c>
      <c r="L24" s="18"/>
      <c r="M24" s="39">
        <v>4476</v>
      </c>
      <c r="N24" s="18"/>
    </row>
    <row r="25" spans="1:14" ht="11.25" customHeight="1">
      <c r="A25" s="9" t="s">
        <v>1580</v>
      </c>
      <c r="B25" s="15"/>
      <c r="C25" s="66" t="s">
        <v>1537</v>
      </c>
      <c r="D25" s="6"/>
      <c r="E25" s="50">
        <v>501</v>
      </c>
      <c r="F25" s="22"/>
      <c r="G25" s="50">
        <v>605</v>
      </c>
      <c r="H25" s="22"/>
      <c r="I25" s="50">
        <v>625</v>
      </c>
      <c r="J25" s="22"/>
      <c r="K25" s="50">
        <v>722</v>
      </c>
      <c r="L25" s="22"/>
      <c r="M25" s="50">
        <v>770</v>
      </c>
      <c r="N25" s="22"/>
    </row>
    <row r="26" spans="1:14" ht="11.25" customHeight="1">
      <c r="A26" s="9" t="s">
        <v>1530</v>
      </c>
      <c r="B26" s="15"/>
      <c r="C26" s="66"/>
      <c r="D26" s="23"/>
      <c r="E26" s="48"/>
      <c r="F26" s="26"/>
      <c r="G26" s="48"/>
      <c r="H26" s="26"/>
      <c r="I26" s="48"/>
      <c r="J26" s="26"/>
      <c r="K26" s="48"/>
      <c r="L26" s="26"/>
      <c r="M26" s="48"/>
      <c r="N26" s="26"/>
    </row>
    <row r="27" spans="1:14" ht="11.25" customHeight="1">
      <c r="A27" s="15" t="s">
        <v>1665</v>
      </c>
      <c r="B27" s="15"/>
      <c r="C27" s="66"/>
      <c r="D27" s="16"/>
      <c r="E27" s="39">
        <v>40000</v>
      </c>
      <c r="F27" s="19"/>
      <c r="G27" s="39">
        <v>38000</v>
      </c>
      <c r="H27" s="19"/>
      <c r="I27" s="39">
        <v>37000</v>
      </c>
      <c r="J27" s="19"/>
      <c r="K27" s="39">
        <v>40000</v>
      </c>
      <c r="L27" s="19"/>
      <c r="M27" s="39">
        <v>40000</v>
      </c>
      <c r="N27" s="19"/>
    </row>
    <row r="28" spans="1:14" ht="11.25" customHeight="1">
      <c r="A28" s="15" t="s">
        <v>1666</v>
      </c>
      <c r="B28" s="15"/>
      <c r="C28" s="66"/>
      <c r="D28" s="6"/>
      <c r="E28" s="68">
        <v>561</v>
      </c>
      <c r="F28" s="22"/>
      <c r="G28" s="68">
        <v>732</v>
      </c>
      <c r="H28" s="22"/>
      <c r="I28" s="68">
        <v>720</v>
      </c>
      <c r="J28" s="22"/>
      <c r="K28" s="68">
        <v>1129</v>
      </c>
      <c r="L28" s="22"/>
      <c r="M28" s="68">
        <v>1100</v>
      </c>
      <c r="N28" s="22" t="s">
        <v>1533</v>
      </c>
    </row>
    <row r="29" spans="1:14" ht="11.25" customHeight="1">
      <c r="A29" s="9" t="s">
        <v>1667</v>
      </c>
      <c r="B29" s="15"/>
      <c r="C29" s="66" t="s">
        <v>1668</v>
      </c>
      <c r="D29" s="6"/>
      <c r="E29" s="68">
        <v>263</v>
      </c>
      <c r="F29" s="22"/>
      <c r="G29" s="68">
        <v>222</v>
      </c>
      <c r="H29" s="22"/>
      <c r="I29" s="68">
        <v>184</v>
      </c>
      <c r="J29" s="22"/>
      <c r="K29" s="68">
        <v>123</v>
      </c>
      <c r="L29" s="22"/>
      <c r="M29" s="68">
        <v>120</v>
      </c>
      <c r="N29" s="22" t="s">
        <v>1533</v>
      </c>
    </row>
    <row r="30" spans="1:14" ht="11.25" customHeight="1">
      <c r="A30" s="9" t="s">
        <v>1669</v>
      </c>
      <c r="B30" s="15"/>
      <c r="C30" s="66"/>
      <c r="D30" s="6"/>
      <c r="E30" s="68">
        <v>200</v>
      </c>
      <c r="F30" s="22"/>
      <c r="G30" s="68">
        <v>190</v>
      </c>
      <c r="H30" s="22"/>
      <c r="I30" s="68">
        <v>180</v>
      </c>
      <c r="J30" s="22"/>
      <c r="K30" s="68">
        <v>200</v>
      </c>
      <c r="L30" s="22"/>
      <c r="M30" s="68">
        <v>200</v>
      </c>
      <c r="N30" s="22" t="s">
        <v>1533</v>
      </c>
    </row>
    <row r="31" spans="1:14" ht="11.25" customHeight="1">
      <c r="A31" s="9" t="s">
        <v>1572</v>
      </c>
      <c r="B31" s="15"/>
      <c r="C31" s="66"/>
      <c r="D31" s="6"/>
      <c r="E31" s="68">
        <v>51400</v>
      </c>
      <c r="F31" s="22"/>
      <c r="G31" s="68">
        <v>44200</v>
      </c>
      <c r="H31" s="22"/>
      <c r="I31" s="68">
        <v>43700</v>
      </c>
      <c r="J31" s="22"/>
      <c r="K31" s="68">
        <v>54600</v>
      </c>
      <c r="L31" s="22"/>
      <c r="M31" s="68">
        <v>45900</v>
      </c>
      <c r="N31" s="22"/>
    </row>
    <row r="32" spans="1:14" ht="11.25" customHeight="1">
      <c r="A32" s="9" t="s">
        <v>1574</v>
      </c>
      <c r="B32" s="15"/>
      <c r="C32" s="66" t="s">
        <v>1537</v>
      </c>
      <c r="D32" s="6"/>
      <c r="E32" s="50">
        <v>16000</v>
      </c>
      <c r="F32" s="22" t="s">
        <v>1533</v>
      </c>
      <c r="G32" s="50">
        <v>17000</v>
      </c>
      <c r="H32" s="8"/>
      <c r="I32" s="50">
        <v>17000</v>
      </c>
      <c r="J32" s="22" t="s">
        <v>1533</v>
      </c>
      <c r="K32" s="50">
        <v>18000</v>
      </c>
      <c r="L32" s="22"/>
      <c r="M32" s="50">
        <v>18000</v>
      </c>
      <c r="N32" s="22" t="s">
        <v>1533</v>
      </c>
    </row>
    <row r="33" spans="1:14" ht="11.25" customHeight="1">
      <c r="A33" s="9" t="s">
        <v>1670</v>
      </c>
      <c r="B33" s="15"/>
      <c r="C33" s="66"/>
      <c r="D33" s="6"/>
      <c r="E33" s="50">
        <v>29996</v>
      </c>
      <c r="F33" s="22"/>
      <c r="G33" s="50">
        <v>49963</v>
      </c>
      <c r="H33" s="22"/>
      <c r="I33" s="50">
        <v>35000</v>
      </c>
      <c r="J33" s="22" t="s">
        <v>1533</v>
      </c>
      <c r="K33" s="50">
        <v>35000</v>
      </c>
      <c r="L33" s="22" t="s">
        <v>1533</v>
      </c>
      <c r="M33" s="50">
        <v>35000</v>
      </c>
      <c r="N33" s="22" t="s">
        <v>1533</v>
      </c>
    </row>
    <row r="34" spans="1:14" ht="11.25" customHeight="1">
      <c r="A34" s="9" t="s">
        <v>1671</v>
      </c>
      <c r="B34" s="15"/>
      <c r="C34" s="65"/>
      <c r="D34" s="6"/>
      <c r="E34" s="69">
        <v>31625</v>
      </c>
      <c r="F34" s="22"/>
      <c r="G34" s="69">
        <v>34682</v>
      </c>
      <c r="H34" s="22"/>
      <c r="I34" s="69">
        <v>37000</v>
      </c>
      <c r="J34" s="22"/>
      <c r="K34" s="69">
        <v>34800</v>
      </c>
      <c r="L34" s="22"/>
      <c r="M34" s="69">
        <v>37300</v>
      </c>
      <c r="N34" s="22"/>
    </row>
    <row r="35" spans="1:14" ht="11.25" customHeight="1">
      <c r="A35" s="336" t="s">
        <v>1672</v>
      </c>
      <c r="B35" s="336"/>
      <c r="C35" s="336"/>
      <c r="D35" s="11"/>
      <c r="E35" s="70"/>
      <c r="F35" s="14"/>
      <c r="G35" s="70"/>
      <c r="H35" s="14"/>
      <c r="I35" s="70"/>
      <c r="J35" s="14"/>
      <c r="K35" s="70"/>
      <c r="L35" s="14"/>
      <c r="M35" s="70"/>
      <c r="N35" s="14"/>
    </row>
    <row r="36" spans="1:14" ht="11.25" customHeight="1">
      <c r="A36" s="9" t="s">
        <v>1673</v>
      </c>
      <c r="B36" s="15"/>
      <c r="C36" s="66" t="s">
        <v>1674</v>
      </c>
      <c r="D36" s="11"/>
      <c r="E36" s="71" t="s">
        <v>1549</v>
      </c>
      <c r="F36" s="72"/>
      <c r="G36" s="71" t="s">
        <v>1549</v>
      </c>
      <c r="H36" s="14"/>
      <c r="I36" s="70">
        <v>1596</v>
      </c>
      <c r="J36" s="14"/>
      <c r="K36" s="70">
        <v>2285</v>
      </c>
      <c r="L36" s="14"/>
      <c r="M36" s="70">
        <v>3000</v>
      </c>
      <c r="N36" s="14" t="s">
        <v>1533</v>
      </c>
    </row>
    <row r="37" spans="1:14" ht="12" customHeight="1">
      <c r="A37" s="329" t="s">
        <v>1852</v>
      </c>
      <c r="B37" s="329"/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</row>
    <row r="38" spans="1:14" ht="12" customHeight="1">
      <c r="A38" s="330" t="s">
        <v>1838</v>
      </c>
      <c r="B38" s="330"/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</row>
    <row r="39" spans="1:14" ht="12" customHeight="1">
      <c r="A39" s="330" t="s">
        <v>1853</v>
      </c>
      <c r="B39" s="330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</row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</sheetData>
  <sheetProtection/>
  <mergeCells count="12">
    <mergeCell ref="A1:N1"/>
    <mergeCell ref="A2:N2"/>
    <mergeCell ref="A3:N3"/>
    <mergeCell ref="A4:N4"/>
    <mergeCell ref="A5:N5"/>
    <mergeCell ref="A6:C6"/>
    <mergeCell ref="A7:C7"/>
    <mergeCell ref="A22:C22"/>
    <mergeCell ref="A35:C35"/>
    <mergeCell ref="A37:N37"/>
    <mergeCell ref="A38:N38"/>
    <mergeCell ref="A39:N39"/>
  </mergeCells>
  <printOptions/>
  <pageMargins left="0.5" right="0.5" top="0.5" bottom="0.7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41">
      <selection activeCell="A62" sqref="A1:J62"/>
    </sheetView>
  </sheetViews>
  <sheetFormatPr defaultColWidth="9.140625" defaultRowHeight="12"/>
  <cols>
    <col min="1" max="1" width="3.140625" style="0" customWidth="1"/>
    <col min="2" max="2" width="26.8515625" style="0" customWidth="1"/>
    <col min="3" max="3" width="9.8515625" style="0" customWidth="1"/>
    <col min="4" max="4" width="1.8515625" style="0" customWidth="1"/>
    <col min="5" max="5" width="52.140625" style="0" customWidth="1"/>
    <col min="6" max="6" width="2.00390625" style="0" customWidth="1"/>
    <col min="7" max="7" width="24.140625" style="0" customWidth="1"/>
    <col min="8" max="8" width="2.00390625" style="0" customWidth="1"/>
    <col min="9" max="9" width="7.8515625" style="0" customWidth="1"/>
    <col min="10" max="10" width="2.140625" style="0" customWidth="1"/>
  </cols>
  <sheetData>
    <row r="1" spans="1:10" ht="11.25" customHeight="1">
      <c r="A1" s="337" t="s">
        <v>1747</v>
      </c>
      <c r="B1" s="337"/>
      <c r="C1" s="337"/>
      <c r="D1" s="337"/>
      <c r="E1" s="337"/>
      <c r="F1" s="337"/>
      <c r="G1" s="337"/>
      <c r="H1" s="337"/>
      <c r="I1" s="337"/>
      <c r="J1" s="337"/>
    </row>
    <row r="2" spans="1:10" ht="12" customHeight="1">
      <c r="A2" s="337" t="s">
        <v>1854</v>
      </c>
      <c r="B2" s="337"/>
      <c r="C2" s="337"/>
      <c r="D2" s="337"/>
      <c r="E2" s="337"/>
      <c r="F2" s="337"/>
      <c r="G2" s="337"/>
      <c r="H2" s="337"/>
      <c r="I2" s="337"/>
      <c r="J2" s="337"/>
    </row>
    <row r="3" spans="1:10" ht="11.25" customHeight="1">
      <c r="A3" s="337"/>
      <c r="B3" s="337"/>
      <c r="C3" s="337"/>
      <c r="D3" s="337"/>
      <c r="E3" s="337"/>
      <c r="F3" s="337"/>
      <c r="G3" s="337"/>
      <c r="H3" s="337"/>
      <c r="I3" s="337"/>
      <c r="J3" s="337"/>
    </row>
    <row r="4" spans="1:10" ht="11.25" customHeight="1">
      <c r="A4" s="337" t="s">
        <v>1521</v>
      </c>
      <c r="B4" s="337"/>
      <c r="C4" s="337"/>
      <c r="D4" s="337"/>
      <c r="E4" s="337"/>
      <c r="F4" s="337"/>
      <c r="G4" s="337"/>
      <c r="H4" s="337"/>
      <c r="I4" s="337"/>
      <c r="J4" s="337"/>
    </row>
    <row r="5" spans="1:10" ht="11.25" customHeight="1">
      <c r="A5" s="338"/>
      <c r="B5" s="338"/>
      <c r="C5" s="338"/>
      <c r="D5" s="338"/>
      <c r="E5" s="338"/>
      <c r="F5" s="338"/>
      <c r="G5" s="338"/>
      <c r="H5" s="338"/>
      <c r="I5" s="338"/>
      <c r="J5" s="338"/>
    </row>
    <row r="6" spans="1:10" ht="11.25" customHeight="1">
      <c r="A6" s="74"/>
      <c r="B6" s="74"/>
      <c r="C6" s="74"/>
      <c r="D6" s="74"/>
      <c r="E6" s="75"/>
      <c r="F6" s="74"/>
      <c r="G6" s="76"/>
      <c r="H6" s="74"/>
      <c r="I6" s="77" t="s">
        <v>1676</v>
      </c>
      <c r="J6" s="74"/>
    </row>
    <row r="7" spans="1:10" ht="12" customHeight="1">
      <c r="A7" s="78" t="s">
        <v>1579</v>
      </c>
      <c r="B7" s="78"/>
      <c r="C7" s="78"/>
      <c r="D7" s="78"/>
      <c r="E7" s="73" t="s">
        <v>1677</v>
      </c>
      <c r="F7" s="79"/>
      <c r="G7" s="73" t="s">
        <v>1678</v>
      </c>
      <c r="H7" s="73"/>
      <c r="I7" s="80" t="s">
        <v>1855</v>
      </c>
      <c r="J7" s="79"/>
    </row>
    <row r="8" spans="1:10" ht="11.25" customHeight="1">
      <c r="A8" s="81" t="s">
        <v>1679</v>
      </c>
      <c r="B8" s="81"/>
      <c r="C8" s="81"/>
      <c r="D8" s="81"/>
      <c r="E8" s="81" t="s">
        <v>1600</v>
      </c>
      <c r="F8" s="81"/>
      <c r="G8" s="81" t="s">
        <v>1680</v>
      </c>
      <c r="H8" s="81"/>
      <c r="I8" s="82">
        <v>25000</v>
      </c>
      <c r="J8" s="81"/>
    </row>
    <row r="9" spans="1:10" ht="11.25" customHeight="1">
      <c r="A9" s="79"/>
      <c r="B9" s="79"/>
      <c r="C9" s="79"/>
      <c r="D9" s="79"/>
      <c r="E9" s="83" t="s">
        <v>1601</v>
      </c>
      <c r="F9" s="79"/>
      <c r="G9" s="79"/>
      <c r="H9" s="79"/>
      <c r="I9" s="84"/>
      <c r="J9" s="79"/>
    </row>
    <row r="10" spans="1:10" ht="11.25" customHeight="1">
      <c r="A10" s="79" t="s">
        <v>1488</v>
      </c>
      <c r="B10" s="79"/>
      <c r="C10" s="85" t="s">
        <v>1537</v>
      </c>
      <c r="D10" s="86"/>
      <c r="E10" s="86" t="s">
        <v>1681</v>
      </c>
      <c r="F10" s="86"/>
      <c r="G10" s="86" t="s">
        <v>1682</v>
      </c>
      <c r="H10" s="86"/>
      <c r="I10" s="87" t="s">
        <v>1549</v>
      </c>
      <c r="J10" s="86"/>
    </row>
    <row r="11" spans="1:10" ht="11.25" customHeight="1">
      <c r="A11" s="86"/>
      <c r="B11" s="86" t="s">
        <v>1683</v>
      </c>
      <c r="C11" s="86"/>
      <c r="D11" s="86"/>
      <c r="E11" s="83" t="s">
        <v>1684</v>
      </c>
      <c r="F11" s="86"/>
      <c r="G11" s="86" t="s">
        <v>1685</v>
      </c>
      <c r="H11" s="86"/>
      <c r="I11" s="88">
        <v>1200</v>
      </c>
      <c r="J11" s="86"/>
    </row>
    <row r="12" spans="1:10" ht="11.25" customHeight="1">
      <c r="A12" s="79" t="s">
        <v>1649</v>
      </c>
      <c r="B12" s="79"/>
      <c r="C12" s="79"/>
      <c r="D12" s="74"/>
      <c r="E12" s="81"/>
      <c r="F12" s="74"/>
      <c r="G12" s="74"/>
      <c r="H12" s="74"/>
      <c r="I12" s="89"/>
      <c r="J12" s="74"/>
    </row>
    <row r="13" spans="1:10" ht="11.25" customHeight="1">
      <c r="A13" s="90" t="s">
        <v>1686</v>
      </c>
      <c r="B13" s="74"/>
      <c r="C13" s="74"/>
      <c r="D13" s="74"/>
      <c r="E13" s="81" t="s">
        <v>1687</v>
      </c>
      <c r="F13" s="74"/>
      <c r="G13" s="74"/>
      <c r="H13" s="74"/>
      <c r="I13" s="89">
        <v>30000</v>
      </c>
      <c r="J13" s="91" t="s">
        <v>1688</v>
      </c>
    </row>
    <row r="14" spans="1:10" ht="11.25" customHeight="1">
      <c r="A14" s="74"/>
      <c r="B14" s="74"/>
      <c r="C14" s="74"/>
      <c r="D14" s="74"/>
      <c r="E14" s="90" t="s">
        <v>1689</v>
      </c>
      <c r="F14" s="74"/>
      <c r="G14" s="74" t="s">
        <v>1690</v>
      </c>
      <c r="H14" s="74"/>
      <c r="I14" s="89"/>
      <c r="J14" s="74"/>
    </row>
    <row r="15" spans="1:10" ht="11.25" customHeight="1">
      <c r="A15" s="74"/>
      <c r="B15" s="74"/>
      <c r="C15" s="74"/>
      <c r="D15" s="74"/>
      <c r="E15" s="92" t="s">
        <v>1489</v>
      </c>
      <c r="F15" s="74"/>
      <c r="G15" s="74"/>
      <c r="H15" s="74"/>
      <c r="I15" s="89"/>
      <c r="J15" s="74"/>
    </row>
    <row r="16" spans="1:10" ht="11.25" customHeight="1">
      <c r="A16" s="74"/>
      <c r="B16" s="74"/>
      <c r="C16" s="74"/>
      <c r="D16" s="74"/>
      <c r="E16" s="90" t="s">
        <v>1744</v>
      </c>
      <c r="F16" s="74"/>
      <c r="G16" s="74" t="s">
        <v>1691</v>
      </c>
      <c r="H16" s="74"/>
      <c r="I16" s="89"/>
      <c r="J16" s="74"/>
    </row>
    <row r="17" spans="1:10" ht="11.25" customHeight="1">
      <c r="A17" s="74"/>
      <c r="B17" s="74"/>
      <c r="C17" s="74"/>
      <c r="D17" s="74"/>
      <c r="E17" s="90" t="s">
        <v>1692</v>
      </c>
      <c r="F17" s="74"/>
      <c r="G17" s="74" t="s">
        <v>1693</v>
      </c>
      <c r="H17" s="74"/>
      <c r="I17" s="89"/>
      <c r="J17" s="74"/>
    </row>
    <row r="18" spans="1:10" ht="11.25" customHeight="1">
      <c r="A18" s="74"/>
      <c r="B18" s="74"/>
      <c r="C18" s="74"/>
      <c r="D18" s="74"/>
      <c r="E18" s="92" t="s">
        <v>1694</v>
      </c>
      <c r="F18" s="74"/>
      <c r="G18" s="74"/>
      <c r="H18" s="74"/>
      <c r="I18" s="89"/>
      <c r="J18" s="74"/>
    </row>
    <row r="19" spans="1:10" ht="11.25" customHeight="1">
      <c r="A19" s="74"/>
      <c r="B19" s="74"/>
      <c r="C19" s="74"/>
      <c r="D19" s="74"/>
      <c r="E19" s="92" t="s">
        <v>1695</v>
      </c>
      <c r="F19" s="74"/>
      <c r="G19" s="74"/>
      <c r="H19" s="74"/>
      <c r="I19" s="89"/>
      <c r="J19" s="74"/>
    </row>
    <row r="20" spans="1:10" ht="11.25" customHeight="1">
      <c r="A20" s="74"/>
      <c r="B20" s="74"/>
      <c r="C20" s="74"/>
      <c r="D20" s="74"/>
      <c r="E20" s="92" t="s">
        <v>1696</v>
      </c>
      <c r="F20" s="74"/>
      <c r="G20" s="74"/>
      <c r="H20" s="74"/>
      <c r="I20" s="89"/>
      <c r="J20" s="74"/>
    </row>
    <row r="21" spans="1:10" ht="11.25" customHeight="1">
      <c r="A21" s="74"/>
      <c r="B21" s="74"/>
      <c r="C21" s="74"/>
      <c r="D21" s="74"/>
      <c r="E21" s="92" t="s">
        <v>1490</v>
      </c>
      <c r="F21" s="74"/>
      <c r="G21" s="74"/>
      <c r="H21" s="74"/>
      <c r="I21" s="89"/>
      <c r="J21" s="74"/>
    </row>
    <row r="22" spans="1:10" ht="11.25" customHeight="1">
      <c r="A22" s="74"/>
      <c r="B22" s="93"/>
      <c r="C22" s="94"/>
      <c r="D22" s="74"/>
      <c r="E22" s="81" t="s">
        <v>1704</v>
      </c>
      <c r="F22" s="74"/>
      <c r="G22" s="74"/>
      <c r="H22" s="74"/>
      <c r="I22" s="89"/>
      <c r="J22" s="74"/>
    </row>
    <row r="23" spans="1:10" ht="11.25" customHeight="1">
      <c r="A23" s="74"/>
      <c r="B23" s="93"/>
      <c r="C23" s="94"/>
      <c r="D23" s="74"/>
      <c r="E23" s="95" t="s">
        <v>1705</v>
      </c>
      <c r="F23" s="74"/>
      <c r="G23" s="74" t="s">
        <v>1706</v>
      </c>
      <c r="H23" s="74"/>
      <c r="I23" s="89"/>
      <c r="J23" s="74"/>
    </row>
    <row r="24" spans="1:10" ht="11.25" customHeight="1">
      <c r="A24" s="79"/>
      <c r="B24" s="78"/>
      <c r="C24" s="85"/>
      <c r="D24" s="79"/>
      <c r="E24" s="96" t="s">
        <v>1707</v>
      </c>
      <c r="F24" s="79"/>
      <c r="G24" s="79" t="s">
        <v>1708</v>
      </c>
      <c r="H24" s="79"/>
      <c r="I24" s="84"/>
      <c r="J24" s="79"/>
    </row>
    <row r="25" spans="1:10" ht="11.25" customHeight="1">
      <c r="A25" s="97" t="s">
        <v>1709</v>
      </c>
      <c r="B25" s="97"/>
      <c r="C25" s="97"/>
      <c r="D25" s="97"/>
      <c r="E25" s="97" t="s">
        <v>1596</v>
      </c>
      <c r="F25" s="97"/>
      <c r="G25" s="97" t="s">
        <v>1710</v>
      </c>
      <c r="H25" s="97"/>
      <c r="I25" s="98">
        <v>10000</v>
      </c>
      <c r="J25" s="97"/>
    </row>
    <row r="26" spans="1:10" ht="11.25" customHeight="1">
      <c r="A26" s="79"/>
      <c r="B26" s="79"/>
      <c r="C26" s="79"/>
      <c r="D26" s="79"/>
      <c r="E26" s="96" t="s">
        <v>1597</v>
      </c>
      <c r="F26" s="79"/>
      <c r="G26" s="79"/>
      <c r="H26" s="79"/>
      <c r="I26" s="84"/>
      <c r="J26" s="79"/>
    </row>
    <row r="27" spans="1:10" ht="12" customHeight="1">
      <c r="A27" s="99" t="s">
        <v>1711</v>
      </c>
      <c r="B27" s="100"/>
      <c r="C27" s="101"/>
      <c r="D27" s="102"/>
      <c r="E27" s="103" t="s">
        <v>1856</v>
      </c>
      <c r="F27" s="102"/>
      <c r="G27" s="102" t="s">
        <v>1712</v>
      </c>
      <c r="H27" s="102"/>
      <c r="I27" s="104" t="s">
        <v>1549</v>
      </c>
      <c r="J27" s="102"/>
    </row>
    <row r="28" spans="1:10" ht="12" customHeight="1">
      <c r="A28" s="105" t="s">
        <v>1713</v>
      </c>
      <c r="B28" s="100"/>
      <c r="C28" s="101"/>
      <c r="D28" s="102"/>
      <c r="E28" s="103" t="s">
        <v>1857</v>
      </c>
      <c r="F28" s="102"/>
      <c r="G28" s="102" t="s">
        <v>1714</v>
      </c>
      <c r="H28" s="102"/>
      <c r="I28" s="104" t="s">
        <v>1549</v>
      </c>
      <c r="J28" s="99"/>
    </row>
    <row r="29" spans="1:10" ht="11.25" customHeight="1">
      <c r="A29" s="105" t="s">
        <v>1713</v>
      </c>
      <c r="B29" s="102"/>
      <c r="C29" s="102"/>
      <c r="D29" s="102"/>
      <c r="E29" s="102" t="s">
        <v>1715</v>
      </c>
      <c r="F29" s="102"/>
      <c r="G29" s="102" t="s">
        <v>1716</v>
      </c>
      <c r="H29" s="102"/>
      <c r="I29" s="104" t="s">
        <v>1549</v>
      </c>
      <c r="J29" s="102"/>
    </row>
    <row r="30" spans="1:10" ht="11.25" customHeight="1">
      <c r="A30" s="105" t="s">
        <v>1713</v>
      </c>
      <c r="B30" s="102"/>
      <c r="C30" s="102"/>
      <c r="D30" s="102"/>
      <c r="E30" s="102" t="s">
        <v>1717</v>
      </c>
      <c r="F30" s="102"/>
      <c r="G30" s="105" t="s">
        <v>1535</v>
      </c>
      <c r="H30" s="102"/>
      <c r="I30" s="104" t="s">
        <v>1549</v>
      </c>
      <c r="J30" s="102"/>
    </row>
    <row r="31" spans="1:10" ht="11.25" customHeight="1">
      <c r="A31" s="105" t="s">
        <v>1713</v>
      </c>
      <c r="B31" s="102"/>
      <c r="C31" s="102"/>
      <c r="D31" s="102"/>
      <c r="E31" s="102" t="s">
        <v>1718</v>
      </c>
      <c r="F31" s="102"/>
      <c r="G31" s="102" t="s">
        <v>1719</v>
      </c>
      <c r="H31" s="102"/>
      <c r="I31" s="104" t="s">
        <v>1549</v>
      </c>
      <c r="J31" s="102"/>
    </row>
    <row r="32" spans="1:10" ht="11.25" customHeight="1">
      <c r="A32" s="105" t="s">
        <v>1713</v>
      </c>
      <c r="B32" s="102"/>
      <c r="C32" s="102"/>
      <c r="D32" s="102"/>
      <c r="E32" s="102" t="s">
        <v>1720</v>
      </c>
      <c r="F32" s="102"/>
      <c r="G32" s="102" t="s">
        <v>1721</v>
      </c>
      <c r="H32" s="102"/>
      <c r="I32" s="106" t="s">
        <v>1549</v>
      </c>
      <c r="J32" s="102"/>
    </row>
    <row r="33" spans="1:10" ht="11.25" customHeight="1">
      <c r="A33" s="105" t="s">
        <v>1713</v>
      </c>
      <c r="B33" s="102"/>
      <c r="C33" s="102"/>
      <c r="D33" s="102"/>
      <c r="E33" s="102" t="s">
        <v>1722</v>
      </c>
      <c r="F33" s="102"/>
      <c r="G33" s="102" t="s">
        <v>1716</v>
      </c>
      <c r="H33" s="102"/>
      <c r="I33" s="104" t="s">
        <v>1549</v>
      </c>
      <c r="J33" s="102"/>
    </row>
    <row r="34" spans="1:10" ht="12" customHeight="1">
      <c r="A34" s="105" t="s">
        <v>1713</v>
      </c>
      <c r="B34" s="102"/>
      <c r="C34" s="102"/>
      <c r="D34" s="102"/>
      <c r="E34" s="103" t="s">
        <v>1858</v>
      </c>
      <c r="F34" s="102"/>
      <c r="G34" s="102" t="s">
        <v>1723</v>
      </c>
      <c r="H34" s="102"/>
      <c r="I34" s="104" t="s">
        <v>1549</v>
      </c>
      <c r="J34" s="102"/>
    </row>
    <row r="35" spans="1:10" ht="12" customHeight="1">
      <c r="A35" s="105" t="s">
        <v>1713</v>
      </c>
      <c r="B35" s="102"/>
      <c r="C35" s="102"/>
      <c r="D35" s="102"/>
      <c r="E35" s="103" t="s">
        <v>1859</v>
      </c>
      <c r="F35" s="102"/>
      <c r="G35" s="102" t="s">
        <v>1719</v>
      </c>
      <c r="H35" s="102"/>
      <c r="I35" s="104" t="s">
        <v>1549</v>
      </c>
      <c r="J35" s="102"/>
    </row>
    <row r="36" spans="1:10" ht="11.25" customHeight="1">
      <c r="A36" s="105" t="s">
        <v>1713</v>
      </c>
      <c r="B36" s="102"/>
      <c r="C36" s="102"/>
      <c r="D36" s="102"/>
      <c r="E36" s="102" t="s">
        <v>1724</v>
      </c>
      <c r="F36" s="102"/>
      <c r="G36" s="102" t="s">
        <v>1716</v>
      </c>
      <c r="H36" s="102"/>
      <c r="I36" s="104" t="s">
        <v>1549</v>
      </c>
      <c r="J36" s="102"/>
    </row>
    <row r="37" spans="1:10" ht="11.25" customHeight="1">
      <c r="A37" s="105" t="s">
        <v>1713</v>
      </c>
      <c r="B37" s="102"/>
      <c r="C37" s="101" t="s">
        <v>1668</v>
      </c>
      <c r="D37" s="102"/>
      <c r="E37" s="102" t="s">
        <v>1725</v>
      </c>
      <c r="F37" s="102"/>
      <c r="G37" s="102" t="s">
        <v>1726</v>
      </c>
      <c r="H37" s="102"/>
      <c r="I37" s="107">
        <v>120</v>
      </c>
      <c r="J37" s="102"/>
    </row>
    <row r="38" spans="1:10" ht="11.25" customHeight="1">
      <c r="A38" s="102" t="s">
        <v>1727</v>
      </c>
      <c r="B38" s="102"/>
      <c r="C38" s="101" t="s">
        <v>1561</v>
      </c>
      <c r="D38" s="102"/>
      <c r="E38" s="102" t="s">
        <v>1510</v>
      </c>
      <c r="F38" s="102"/>
      <c r="G38" s="102" t="s">
        <v>1511</v>
      </c>
      <c r="H38" s="102"/>
      <c r="I38" s="107">
        <v>2000</v>
      </c>
      <c r="J38" s="102"/>
    </row>
    <row r="39" spans="1:10" ht="11.25" customHeight="1">
      <c r="A39" s="105" t="s">
        <v>1713</v>
      </c>
      <c r="B39" s="102"/>
      <c r="C39" s="101"/>
      <c r="D39" s="102"/>
      <c r="E39" s="102" t="s">
        <v>1728</v>
      </c>
      <c r="F39" s="102"/>
      <c r="G39" s="102" t="s">
        <v>1729</v>
      </c>
      <c r="H39" s="102"/>
      <c r="I39" s="104" t="s">
        <v>1549</v>
      </c>
      <c r="J39" s="102"/>
    </row>
    <row r="40" spans="1:10" ht="11.25" customHeight="1">
      <c r="A40" s="95" t="s">
        <v>1713</v>
      </c>
      <c r="B40" s="74"/>
      <c r="C40" s="94"/>
      <c r="D40" s="74"/>
      <c r="E40" s="74" t="s">
        <v>1730</v>
      </c>
      <c r="F40" s="74"/>
      <c r="G40" s="108" t="s">
        <v>1549</v>
      </c>
      <c r="H40" s="74"/>
      <c r="I40" s="109" t="s">
        <v>1549</v>
      </c>
      <c r="J40" s="74"/>
    </row>
    <row r="41" spans="1:10" ht="11.25" customHeight="1">
      <c r="A41" s="81"/>
      <c r="B41" s="81"/>
      <c r="C41" s="110"/>
      <c r="D41" s="81"/>
      <c r="E41" s="95" t="s">
        <v>1731</v>
      </c>
      <c r="F41" s="81"/>
      <c r="G41" s="81"/>
      <c r="H41" s="81"/>
      <c r="I41" s="111"/>
      <c r="J41" s="81"/>
    </row>
    <row r="42" spans="1:10" ht="11.25" customHeight="1">
      <c r="A42" s="102" t="s">
        <v>1732</v>
      </c>
      <c r="B42" s="102"/>
      <c r="C42" s="101"/>
      <c r="D42" s="102"/>
      <c r="E42" s="102" t="s">
        <v>1733</v>
      </c>
      <c r="F42" s="102"/>
      <c r="G42" s="102" t="s">
        <v>1734</v>
      </c>
      <c r="H42" s="102"/>
      <c r="I42" s="104" t="s">
        <v>1549</v>
      </c>
      <c r="J42" s="102"/>
    </row>
    <row r="43" spans="1:10" ht="11.25" customHeight="1">
      <c r="A43" s="102" t="s">
        <v>1657</v>
      </c>
      <c r="B43" s="102"/>
      <c r="C43" s="101"/>
      <c r="D43" s="81"/>
      <c r="E43" s="81"/>
      <c r="F43" s="81"/>
      <c r="G43" s="81"/>
      <c r="H43" s="81"/>
      <c r="I43" s="111"/>
      <c r="J43" s="81"/>
    </row>
    <row r="44" spans="1:10" ht="11.25" customHeight="1">
      <c r="A44" s="90" t="s">
        <v>1735</v>
      </c>
      <c r="B44" s="74"/>
      <c r="C44" s="74"/>
      <c r="D44" s="74"/>
      <c r="E44" s="112" t="s">
        <v>1689</v>
      </c>
      <c r="F44" s="74"/>
      <c r="G44" s="74" t="s">
        <v>1690</v>
      </c>
      <c r="H44" s="74"/>
      <c r="I44" s="89">
        <v>2000</v>
      </c>
      <c r="J44" s="74"/>
    </row>
    <row r="45" spans="1:10" ht="11.25" customHeight="1">
      <c r="A45" s="90"/>
      <c r="B45" s="74"/>
      <c r="C45" s="74"/>
      <c r="D45" s="74"/>
      <c r="E45" s="90" t="s">
        <v>1736</v>
      </c>
      <c r="F45" s="74"/>
      <c r="G45" s="74"/>
      <c r="H45" s="74"/>
      <c r="I45" s="89"/>
      <c r="J45" s="74"/>
    </row>
    <row r="46" spans="1:10" ht="11.25" customHeight="1">
      <c r="A46" s="86"/>
      <c r="B46" s="86"/>
      <c r="C46" s="86"/>
      <c r="D46" s="86"/>
      <c r="E46" s="83" t="s">
        <v>1737</v>
      </c>
      <c r="F46" s="86"/>
      <c r="G46" s="86"/>
      <c r="H46" s="86"/>
      <c r="I46" s="113"/>
      <c r="J46" s="86"/>
    </row>
    <row r="47" spans="1:10" ht="11.25" customHeight="1">
      <c r="A47" s="114" t="s">
        <v>1713</v>
      </c>
      <c r="B47" s="74"/>
      <c r="C47" s="74"/>
      <c r="D47" s="74"/>
      <c r="E47" s="112" t="s">
        <v>1692</v>
      </c>
      <c r="F47" s="74"/>
      <c r="G47" s="74" t="s">
        <v>1693</v>
      </c>
      <c r="H47" s="74"/>
      <c r="I47" s="89">
        <v>20400</v>
      </c>
      <c r="J47" s="74"/>
    </row>
    <row r="48" spans="1:10" ht="11.25" customHeight="1">
      <c r="A48" s="90"/>
      <c r="B48" s="74"/>
      <c r="C48" s="74"/>
      <c r="D48" s="74"/>
      <c r="E48" s="90" t="s">
        <v>1694</v>
      </c>
      <c r="F48" s="74"/>
      <c r="G48" s="74"/>
      <c r="H48" s="74"/>
      <c r="I48" s="89"/>
      <c r="J48" s="74"/>
    </row>
    <row r="49" spans="1:10" ht="11.25" customHeight="1">
      <c r="A49" s="90"/>
      <c r="B49" s="74"/>
      <c r="C49" s="74"/>
      <c r="D49" s="74"/>
      <c r="E49" s="90" t="s">
        <v>1695</v>
      </c>
      <c r="F49" s="74"/>
      <c r="G49" s="74"/>
      <c r="H49" s="74"/>
      <c r="I49" s="89"/>
      <c r="J49" s="74"/>
    </row>
    <row r="50" spans="1:10" ht="11.25" customHeight="1">
      <c r="A50" s="81"/>
      <c r="B50" s="81"/>
      <c r="C50" s="81"/>
      <c r="D50" s="81"/>
      <c r="E50" s="90" t="s">
        <v>1696</v>
      </c>
      <c r="F50" s="81"/>
      <c r="G50" s="81"/>
      <c r="H50" s="81"/>
      <c r="I50" s="82"/>
      <c r="J50" s="81"/>
    </row>
    <row r="51" spans="1:10" ht="11.25" customHeight="1">
      <c r="A51" s="83"/>
      <c r="B51" s="86"/>
      <c r="C51" s="86"/>
      <c r="D51" s="86"/>
      <c r="E51" s="83" t="s">
        <v>1738</v>
      </c>
      <c r="F51" s="86"/>
      <c r="G51" s="86"/>
      <c r="H51" s="86"/>
      <c r="I51" s="113"/>
      <c r="J51" s="86"/>
    </row>
    <row r="52" spans="1:10" ht="11.25" customHeight="1">
      <c r="A52" s="90" t="s">
        <v>1739</v>
      </c>
      <c r="B52" s="81"/>
      <c r="C52" s="81"/>
      <c r="D52" s="81"/>
      <c r="E52" s="112" t="s">
        <v>1598</v>
      </c>
      <c r="F52" s="81"/>
      <c r="G52" s="108" t="s">
        <v>1549</v>
      </c>
      <c r="H52" s="81"/>
      <c r="I52" s="111">
        <v>3600</v>
      </c>
      <c r="J52" s="81"/>
    </row>
    <row r="53" spans="1:10" ht="11.25" customHeight="1">
      <c r="A53" s="86"/>
      <c r="B53" s="86"/>
      <c r="C53" s="86"/>
      <c r="D53" s="86"/>
      <c r="E53" s="83" t="s">
        <v>1599</v>
      </c>
      <c r="F53" s="86"/>
      <c r="G53" s="86"/>
      <c r="H53" s="86"/>
      <c r="I53" s="113"/>
      <c r="J53" s="86"/>
    </row>
    <row r="54" spans="1:10" ht="11.25" customHeight="1">
      <c r="A54" s="114" t="s">
        <v>1713</v>
      </c>
      <c r="B54" s="81"/>
      <c r="C54" s="81"/>
      <c r="D54" s="81"/>
      <c r="E54" s="112" t="s">
        <v>1740</v>
      </c>
      <c r="F54" s="81"/>
      <c r="G54" s="102" t="s">
        <v>1719</v>
      </c>
      <c r="H54" s="102"/>
      <c r="I54" s="104" t="s">
        <v>1549</v>
      </c>
      <c r="J54" s="81"/>
    </row>
    <row r="55" spans="1:10" ht="11.25" customHeight="1">
      <c r="A55" s="102" t="s">
        <v>1670</v>
      </c>
      <c r="B55" s="102"/>
      <c r="C55" s="101" t="s">
        <v>1537</v>
      </c>
      <c r="D55" s="102"/>
      <c r="E55" s="102" t="s">
        <v>1741</v>
      </c>
      <c r="F55" s="102"/>
      <c r="G55" s="102" t="s">
        <v>1742</v>
      </c>
      <c r="H55" s="102"/>
      <c r="I55" s="107">
        <v>1110</v>
      </c>
      <c r="J55" s="102"/>
    </row>
    <row r="56" spans="1:10" ht="11.25" customHeight="1">
      <c r="A56" s="97" t="s">
        <v>1743</v>
      </c>
      <c r="B56" s="97"/>
      <c r="C56" s="97"/>
      <c r="D56" s="97"/>
      <c r="E56" s="112" t="s">
        <v>1744</v>
      </c>
      <c r="F56" s="97"/>
      <c r="G56" s="97" t="s">
        <v>1691</v>
      </c>
      <c r="H56" s="97"/>
      <c r="I56" s="115" t="s">
        <v>1549</v>
      </c>
      <c r="J56" s="97"/>
    </row>
    <row r="57" spans="1:10" ht="12" customHeight="1">
      <c r="A57" s="341" t="s">
        <v>1860</v>
      </c>
      <c r="B57" s="341"/>
      <c r="C57" s="341"/>
      <c r="D57" s="341"/>
      <c r="E57" s="341"/>
      <c r="F57" s="341"/>
      <c r="G57" s="341"/>
      <c r="H57" s="341"/>
      <c r="I57" s="341"/>
      <c r="J57" s="341"/>
    </row>
    <row r="58" spans="1:10" ht="12" customHeight="1">
      <c r="A58" s="339" t="s">
        <v>1861</v>
      </c>
      <c r="B58" s="339"/>
      <c r="C58" s="339"/>
      <c r="D58" s="339"/>
      <c r="E58" s="339"/>
      <c r="F58" s="339"/>
      <c r="G58" s="339"/>
      <c r="H58" s="339"/>
      <c r="I58" s="339"/>
      <c r="J58" s="339"/>
    </row>
    <row r="59" spans="1:10" ht="12" customHeight="1">
      <c r="A59" s="339" t="s">
        <v>1862</v>
      </c>
      <c r="B59" s="339"/>
      <c r="C59" s="339"/>
      <c r="D59" s="339"/>
      <c r="E59" s="339"/>
      <c r="F59" s="339"/>
      <c r="G59" s="339"/>
      <c r="H59" s="339"/>
      <c r="I59" s="339"/>
      <c r="J59" s="339"/>
    </row>
    <row r="60" spans="1:10" ht="12" customHeight="1">
      <c r="A60" s="340" t="s">
        <v>1746</v>
      </c>
      <c r="B60" s="340"/>
      <c r="C60" s="340"/>
      <c r="D60" s="340"/>
      <c r="E60" s="340"/>
      <c r="F60" s="340"/>
      <c r="G60" s="340"/>
      <c r="H60" s="340"/>
      <c r="I60" s="340"/>
      <c r="J60" s="340"/>
    </row>
    <row r="61" spans="1:10" ht="12" customHeight="1">
      <c r="A61" s="339" t="s">
        <v>1863</v>
      </c>
      <c r="B61" s="339"/>
      <c r="C61" s="339"/>
      <c r="D61" s="339"/>
      <c r="E61" s="339"/>
      <c r="F61" s="339"/>
      <c r="G61" s="339"/>
      <c r="H61" s="339"/>
      <c r="I61" s="339"/>
      <c r="J61" s="339"/>
    </row>
    <row r="62" spans="1:10" ht="12" customHeight="1">
      <c r="A62" s="339" t="s">
        <v>1864</v>
      </c>
      <c r="B62" s="339"/>
      <c r="C62" s="339"/>
      <c r="D62" s="339"/>
      <c r="E62" s="339"/>
      <c r="F62" s="339"/>
      <c r="G62" s="339"/>
      <c r="H62" s="339"/>
      <c r="I62" s="339"/>
      <c r="J62" s="339"/>
    </row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</sheetData>
  <sheetProtection/>
  <mergeCells count="11">
    <mergeCell ref="A60:J60"/>
    <mergeCell ref="A61:J61"/>
    <mergeCell ref="A62:J62"/>
    <mergeCell ref="A57:J57"/>
    <mergeCell ref="A58:J58"/>
    <mergeCell ref="A1:J1"/>
    <mergeCell ref="A2:J2"/>
    <mergeCell ref="A3:J3"/>
    <mergeCell ref="A4:J4"/>
    <mergeCell ref="A5:J5"/>
    <mergeCell ref="A59:J59"/>
  </mergeCells>
  <printOptions/>
  <pageMargins left="0.5" right="0.5" top="0.5" bottom="0.7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35" sqref="A1:N35"/>
    </sheetView>
  </sheetViews>
  <sheetFormatPr defaultColWidth="9.140625" defaultRowHeight="12"/>
  <cols>
    <col min="1" max="1" width="19.8515625" style="0" customWidth="1"/>
    <col min="2" max="2" width="18.00390625" style="0" customWidth="1"/>
    <col min="3" max="3" width="12.7109375" style="0" customWidth="1"/>
    <col min="4" max="4" width="1.8515625" style="0" customWidth="1"/>
    <col min="5" max="5" width="13.28125" style="0" customWidth="1"/>
    <col min="6" max="6" width="2.00390625" style="0" customWidth="1"/>
    <col min="7" max="7" width="13.28125" style="0" customWidth="1"/>
    <col min="8" max="8" width="2.00390625" style="0" customWidth="1"/>
    <col min="9" max="9" width="13.28125" style="0" customWidth="1"/>
    <col min="10" max="10" width="2.00390625" style="0" customWidth="1"/>
    <col min="11" max="11" width="13.28125" style="0" customWidth="1"/>
    <col min="12" max="12" width="2.00390625" style="0" customWidth="1"/>
    <col min="13" max="13" width="13.28125" style="0" customWidth="1"/>
    <col min="14" max="14" width="2.00390625" style="0" customWidth="1"/>
  </cols>
  <sheetData>
    <row r="1" spans="1:14" ht="11.25" customHeight="1">
      <c r="A1" s="331" t="s">
        <v>1760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</row>
    <row r="2" spans="1:14" ht="12" customHeight="1">
      <c r="A2" s="331" t="s">
        <v>1865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</row>
    <row r="3" spans="1:14" ht="11.25" customHeight="1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</row>
    <row r="4" spans="1:14" ht="11.25" customHeight="1">
      <c r="A4" s="331" t="s">
        <v>1521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</row>
    <row r="5" spans="1:14" ht="11.25" customHeight="1">
      <c r="A5" s="332"/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</row>
    <row r="6" spans="1:14" ht="11.25" customHeight="1">
      <c r="A6" s="336" t="s">
        <v>1579</v>
      </c>
      <c r="B6" s="336"/>
      <c r="C6" s="336"/>
      <c r="D6" s="6"/>
      <c r="E6" s="7" t="s">
        <v>1522</v>
      </c>
      <c r="F6" s="8"/>
      <c r="G6" s="7" t="s">
        <v>1523</v>
      </c>
      <c r="H6" s="8"/>
      <c r="I6" s="7" t="s">
        <v>1524</v>
      </c>
      <c r="J6" s="8"/>
      <c r="K6" s="7" t="s">
        <v>1525</v>
      </c>
      <c r="L6" s="8"/>
      <c r="M6" s="7" t="s">
        <v>1526</v>
      </c>
      <c r="N6" s="8"/>
    </row>
    <row r="7" spans="1:14" ht="11.25" customHeight="1">
      <c r="A7" s="336" t="s">
        <v>1595</v>
      </c>
      <c r="B7" s="336"/>
      <c r="C7" s="336"/>
      <c r="D7" s="11"/>
      <c r="E7" s="38"/>
      <c r="F7" s="13"/>
      <c r="G7" s="38"/>
      <c r="H7" s="13"/>
      <c r="I7" s="38"/>
      <c r="J7" s="13"/>
      <c r="K7" s="38"/>
      <c r="L7" s="13"/>
      <c r="M7" s="38"/>
      <c r="N7" s="13"/>
    </row>
    <row r="8" spans="1:14" ht="11.25" customHeight="1">
      <c r="A8" s="9" t="s">
        <v>1748</v>
      </c>
      <c r="B8" s="15"/>
      <c r="C8" s="65"/>
      <c r="D8" s="11"/>
      <c r="E8" s="116">
        <v>232000</v>
      </c>
      <c r="F8" s="117"/>
      <c r="G8" s="116">
        <v>315000</v>
      </c>
      <c r="H8" s="117"/>
      <c r="I8" s="116">
        <v>362700</v>
      </c>
      <c r="J8" s="117"/>
      <c r="K8" s="116">
        <v>184483</v>
      </c>
      <c r="L8" s="117" t="s">
        <v>1539</v>
      </c>
      <c r="M8" s="116">
        <v>164879</v>
      </c>
      <c r="N8" s="117"/>
    </row>
    <row r="9" spans="1:14" ht="11.25" customHeight="1">
      <c r="A9" s="9" t="s">
        <v>1749</v>
      </c>
      <c r="B9" s="15"/>
      <c r="C9" s="65"/>
      <c r="D9" s="6"/>
      <c r="E9" s="118">
        <v>29537</v>
      </c>
      <c r="F9" s="8"/>
      <c r="G9" s="118">
        <v>31762</v>
      </c>
      <c r="H9" s="22"/>
      <c r="I9" s="118">
        <v>31852</v>
      </c>
      <c r="J9" s="22"/>
      <c r="K9" s="118">
        <v>39241.4</v>
      </c>
      <c r="L9" s="22"/>
      <c r="M9" s="118">
        <v>61607</v>
      </c>
      <c r="N9" s="22"/>
    </row>
    <row r="10" spans="1:14" ht="11.25" customHeight="1">
      <c r="A10" s="9" t="s">
        <v>1750</v>
      </c>
      <c r="B10" s="15"/>
      <c r="C10" s="65"/>
      <c r="D10" s="11"/>
      <c r="E10" s="12"/>
      <c r="F10" s="13"/>
      <c r="G10" s="12"/>
      <c r="H10" s="13"/>
      <c r="I10" s="12"/>
      <c r="J10" s="13"/>
      <c r="K10" s="12"/>
      <c r="L10" s="13"/>
      <c r="M10" s="12"/>
      <c r="N10" s="13"/>
    </row>
    <row r="11" spans="1:14" ht="11.25" customHeight="1">
      <c r="A11" s="15" t="s">
        <v>1751</v>
      </c>
      <c r="B11" s="15"/>
      <c r="C11" s="65"/>
      <c r="D11" s="11"/>
      <c r="E11" s="12">
        <v>19100</v>
      </c>
      <c r="F11" s="13"/>
      <c r="G11" s="12">
        <v>7300</v>
      </c>
      <c r="H11" s="13"/>
      <c r="I11" s="12">
        <v>11300</v>
      </c>
      <c r="J11" s="13"/>
      <c r="K11" s="12">
        <v>17600</v>
      </c>
      <c r="L11" s="14"/>
      <c r="M11" s="12">
        <v>28100</v>
      </c>
      <c r="N11" s="13"/>
    </row>
    <row r="12" spans="1:14" ht="12" customHeight="1">
      <c r="A12" s="40" t="s">
        <v>1866</v>
      </c>
      <c r="B12" s="15"/>
      <c r="C12" s="65"/>
      <c r="D12" s="6"/>
      <c r="E12" s="50">
        <v>9550</v>
      </c>
      <c r="F12" s="22"/>
      <c r="G12" s="50">
        <v>3650</v>
      </c>
      <c r="H12" s="8"/>
      <c r="I12" s="50">
        <v>5650</v>
      </c>
      <c r="J12" s="8"/>
      <c r="K12" s="119">
        <f>(I12/I11)*K11</f>
        <v>8800</v>
      </c>
      <c r="L12" s="8"/>
      <c r="M12" s="119">
        <v>8600</v>
      </c>
      <c r="N12" s="8"/>
    </row>
    <row r="13" spans="1:14" ht="11.25" customHeight="1">
      <c r="A13" s="9" t="s">
        <v>1752</v>
      </c>
      <c r="B13" s="15"/>
      <c r="C13" s="65"/>
      <c r="D13" s="11"/>
      <c r="E13" s="38"/>
      <c r="F13" s="13"/>
      <c r="G13" s="38"/>
      <c r="H13" s="13"/>
      <c r="I13" s="38"/>
      <c r="J13" s="13"/>
      <c r="K13" s="38"/>
      <c r="L13" s="13"/>
      <c r="M13" s="38"/>
      <c r="N13" s="13"/>
    </row>
    <row r="14" spans="1:14" ht="11.25" customHeight="1">
      <c r="A14" s="15" t="s">
        <v>1589</v>
      </c>
      <c r="B14" s="15"/>
      <c r="C14" s="65"/>
      <c r="D14" s="11"/>
      <c r="E14" s="12">
        <v>90410</v>
      </c>
      <c r="F14" s="14"/>
      <c r="G14" s="12">
        <v>286117</v>
      </c>
      <c r="H14" s="14"/>
      <c r="I14" s="12">
        <v>54309</v>
      </c>
      <c r="J14" s="14"/>
      <c r="K14" s="12">
        <v>273393.2</v>
      </c>
      <c r="L14" s="13"/>
      <c r="M14" s="12">
        <v>300000</v>
      </c>
      <c r="N14" s="14" t="s">
        <v>1533</v>
      </c>
    </row>
    <row r="15" spans="1:14" ht="11.25" customHeight="1">
      <c r="A15" s="15" t="s">
        <v>1753</v>
      </c>
      <c r="B15" s="15"/>
      <c r="C15" s="65"/>
      <c r="D15" s="6"/>
      <c r="E15" s="50">
        <v>84</v>
      </c>
      <c r="F15" s="8"/>
      <c r="G15" s="50">
        <v>1257</v>
      </c>
      <c r="H15" s="8"/>
      <c r="I15" s="50">
        <v>14107.8</v>
      </c>
      <c r="J15" s="22"/>
      <c r="K15" s="50">
        <v>25706.3</v>
      </c>
      <c r="L15" s="8"/>
      <c r="M15" s="50">
        <v>28196</v>
      </c>
      <c r="N15" s="8"/>
    </row>
    <row r="16" spans="1:14" ht="11.25" customHeight="1">
      <c r="A16" s="336" t="s">
        <v>1662</v>
      </c>
      <c r="B16" s="336"/>
      <c r="C16" s="336"/>
      <c r="D16" s="11"/>
      <c r="E16" s="120"/>
      <c r="F16" s="13"/>
      <c r="G16" s="120"/>
      <c r="H16" s="13"/>
      <c r="I16" s="120"/>
      <c r="J16" s="13"/>
      <c r="K16" s="120"/>
      <c r="L16" s="13"/>
      <c r="M16" s="120"/>
      <c r="N16" s="13"/>
    </row>
    <row r="17" spans="1:14" ht="11.25" customHeight="1">
      <c r="A17" s="9" t="s">
        <v>1665</v>
      </c>
      <c r="B17" s="15"/>
      <c r="C17" s="65"/>
      <c r="D17" s="16"/>
      <c r="E17" s="121">
        <v>40000</v>
      </c>
      <c r="F17" s="19" t="s">
        <v>1573</v>
      </c>
      <c r="G17" s="121">
        <v>40000</v>
      </c>
      <c r="H17" s="19" t="s">
        <v>1573</v>
      </c>
      <c r="I17" s="121">
        <v>40643.6</v>
      </c>
      <c r="J17" s="19"/>
      <c r="K17" s="121">
        <v>50459.3</v>
      </c>
      <c r="L17" s="18"/>
      <c r="M17" s="121">
        <v>50000</v>
      </c>
      <c r="N17" s="19" t="s">
        <v>1533</v>
      </c>
    </row>
    <row r="18" spans="1:14" ht="12" customHeight="1">
      <c r="A18" s="37" t="s">
        <v>1867</v>
      </c>
      <c r="B18" s="15"/>
      <c r="C18" s="65"/>
      <c r="D18" s="6"/>
      <c r="E18" s="68">
        <v>2000</v>
      </c>
      <c r="F18" s="22" t="s">
        <v>1539</v>
      </c>
      <c r="G18" s="68">
        <v>2000</v>
      </c>
      <c r="H18" s="22" t="s">
        <v>1539</v>
      </c>
      <c r="I18" s="68">
        <v>2000</v>
      </c>
      <c r="J18" s="22" t="s">
        <v>1539</v>
      </c>
      <c r="K18" s="68">
        <v>2000</v>
      </c>
      <c r="L18" s="22" t="s">
        <v>1539</v>
      </c>
      <c r="M18" s="68">
        <v>3500</v>
      </c>
      <c r="N18" s="8"/>
    </row>
    <row r="19" spans="1:14" ht="11.25" customHeight="1">
      <c r="A19" s="9" t="s">
        <v>1664</v>
      </c>
      <c r="B19" s="122"/>
      <c r="C19" s="65"/>
      <c r="D19" s="6"/>
      <c r="E19" s="68">
        <v>24700</v>
      </c>
      <c r="F19" s="22"/>
      <c r="G19" s="68">
        <v>30000</v>
      </c>
      <c r="H19" s="8"/>
      <c r="I19" s="68">
        <v>30509.2</v>
      </c>
      <c r="J19" s="22"/>
      <c r="K19" s="68">
        <v>18012.5</v>
      </c>
      <c r="L19" s="8"/>
      <c r="M19" s="68">
        <v>20635</v>
      </c>
      <c r="N19" s="8"/>
    </row>
    <row r="20" spans="1:14" ht="11.25" customHeight="1">
      <c r="A20" s="9" t="s">
        <v>1580</v>
      </c>
      <c r="B20" s="123"/>
      <c r="C20" s="65"/>
      <c r="D20" s="6"/>
      <c r="E20" s="50">
        <v>1427500</v>
      </c>
      <c r="F20" s="22"/>
      <c r="G20" s="50">
        <v>1537900</v>
      </c>
      <c r="H20" s="22"/>
      <c r="I20" s="50">
        <v>1622000</v>
      </c>
      <c r="J20" s="22"/>
      <c r="K20" s="50">
        <v>1698800</v>
      </c>
      <c r="L20" s="22" t="s">
        <v>1539</v>
      </c>
      <c r="M20" s="50">
        <v>1599900</v>
      </c>
      <c r="N20" s="22"/>
    </row>
    <row r="21" spans="1:14" ht="11.25" customHeight="1">
      <c r="A21" s="9" t="s">
        <v>1572</v>
      </c>
      <c r="B21" s="124"/>
      <c r="C21" s="6"/>
      <c r="D21" s="6"/>
      <c r="E21" s="54">
        <v>8837</v>
      </c>
      <c r="F21" s="55" t="s">
        <v>1539</v>
      </c>
      <c r="G21" s="54">
        <v>28242</v>
      </c>
      <c r="H21" s="55"/>
      <c r="I21" s="54">
        <v>35034</v>
      </c>
      <c r="J21" s="55"/>
      <c r="K21" s="54">
        <v>22037</v>
      </c>
      <c r="L21" s="55"/>
      <c r="M21" s="54">
        <v>38375</v>
      </c>
      <c r="N21" s="22"/>
    </row>
    <row r="22" spans="1:14" ht="12" customHeight="1">
      <c r="A22" s="37" t="s">
        <v>1868</v>
      </c>
      <c r="B22" s="15"/>
      <c r="C22" s="65"/>
      <c r="D22" s="6"/>
      <c r="E22" s="68">
        <v>400</v>
      </c>
      <c r="F22" s="22"/>
      <c r="G22" s="68">
        <v>500</v>
      </c>
      <c r="H22" s="22"/>
      <c r="I22" s="68">
        <v>600</v>
      </c>
      <c r="J22" s="22"/>
      <c r="K22" s="68">
        <v>600</v>
      </c>
      <c r="L22" s="8"/>
      <c r="M22" s="68">
        <v>300</v>
      </c>
      <c r="N22" s="22" t="s">
        <v>1533</v>
      </c>
    </row>
    <row r="23" spans="1:14" ht="11.25" customHeight="1">
      <c r="A23" s="9" t="s">
        <v>1574</v>
      </c>
      <c r="B23" s="124"/>
      <c r="C23" s="6"/>
      <c r="D23" s="6"/>
      <c r="E23" s="50">
        <v>1273000</v>
      </c>
      <c r="F23" s="22"/>
      <c r="G23" s="50">
        <v>1256443</v>
      </c>
      <c r="H23" s="8"/>
      <c r="I23" s="50">
        <v>1416039</v>
      </c>
      <c r="J23" s="22" t="s">
        <v>1539</v>
      </c>
      <c r="K23" s="50">
        <v>1413031</v>
      </c>
      <c r="L23" s="22" t="s">
        <v>1539</v>
      </c>
      <c r="M23" s="50">
        <v>1363978</v>
      </c>
      <c r="N23" s="8"/>
    </row>
    <row r="24" spans="1:14" ht="11.25" customHeight="1">
      <c r="A24" s="9" t="s">
        <v>1671</v>
      </c>
      <c r="B24" s="122"/>
      <c r="C24" s="65"/>
      <c r="D24" s="6"/>
      <c r="E24" s="69">
        <v>9234</v>
      </c>
      <c r="F24" s="22"/>
      <c r="G24" s="69">
        <v>11202</v>
      </c>
      <c r="H24" s="22"/>
      <c r="I24" s="69">
        <v>12029.4</v>
      </c>
      <c r="J24" s="22"/>
      <c r="K24" s="69">
        <v>7126</v>
      </c>
      <c r="L24" s="22" t="s">
        <v>1539</v>
      </c>
      <c r="M24" s="69">
        <v>7407</v>
      </c>
      <c r="N24" s="22"/>
    </row>
    <row r="25" spans="1:14" ht="11.25" customHeight="1">
      <c r="A25" s="9" t="s">
        <v>1754</v>
      </c>
      <c r="B25" s="15"/>
      <c r="C25" s="65"/>
      <c r="D25" s="6"/>
      <c r="E25" s="69">
        <v>684110</v>
      </c>
      <c r="F25" s="22"/>
      <c r="G25" s="69">
        <v>662410</v>
      </c>
      <c r="H25" s="22"/>
      <c r="I25" s="69">
        <v>986700</v>
      </c>
      <c r="J25" s="22"/>
      <c r="K25" s="69">
        <v>702100</v>
      </c>
      <c r="L25" s="22"/>
      <c r="M25" s="69">
        <v>1247200</v>
      </c>
      <c r="N25" s="22"/>
    </row>
    <row r="26" spans="1:14" ht="11.25" customHeight="1">
      <c r="A26" s="9" t="s">
        <v>1560</v>
      </c>
      <c r="B26" s="124"/>
      <c r="C26" s="65"/>
      <c r="D26" s="6"/>
      <c r="E26" s="68">
        <v>26400</v>
      </c>
      <c r="F26" s="22"/>
      <c r="G26" s="68">
        <v>18800</v>
      </c>
      <c r="H26" s="22"/>
      <c r="I26" s="68">
        <v>19700</v>
      </c>
      <c r="J26" s="22"/>
      <c r="K26" s="68">
        <v>24800</v>
      </c>
      <c r="L26" s="22"/>
      <c r="M26" s="68">
        <v>39400</v>
      </c>
      <c r="N26" s="22"/>
    </row>
    <row r="27" spans="1:14" ht="11.25" customHeight="1">
      <c r="A27" s="336" t="s">
        <v>1672</v>
      </c>
      <c r="B27" s="336"/>
      <c r="C27" s="336"/>
      <c r="D27" s="11"/>
      <c r="E27" s="120"/>
      <c r="F27" s="13"/>
      <c r="G27" s="120"/>
      <c r="H27" s="13"/>
      <c r="I27" s="120"/>
      <c r="J27" s="13"/>
      <c r="K27" s="120"/>
      <c r="L27" s="13"/>
      <c r="M27" s="120"/>
      <c r="N27" s="13"/>
    </row>
    <row r="28" spans="1:14" ht="11.25" customHeight="1">
      <c r="A28" s="9" t="s">
        <v>1755</v>
      </c>
      <c r="B28" s="124"/>
      <c r="C28" s="66" t="s">
        <v>1756</v>
      </c>
      <c r="D28" s="16"/>
      <c r="E28" s="121">
        <v>5010048</v>
      </c>
      <c r="F28" s="19" t="s">
        <v>1539</v>
      </c>
      <c r="G28" s="121">
        <v>5820056</v>
      </c>
      <c r="H28" s="19" t="s">
        <v>1539</v>
      </c>
      <c r="I28" s="121">
        <v>6820065</v>
      </c>
      <c r="J28" s="19" t="s">
        <v>1539</v>
      </c>
      <c r="K28" s="121">
        <v>10832100</v>
      </c>
      <c r="L28" s="19"/>
      <c r="M28" s="121">
        <v>16336500</v>
      </c>
      <c r="N28" s="18"/>
    </row>
    <row r="29" spans="1:14" ht="11.25" customHeight="1">
      <c r="A29" s="9" t="s">
        <v>1588</v>
      </c>
      <c r="B29" s="124"/>
      <c r="C29" s="65"/>
      <c r="D29" s="11"/>
      <c r="E29" s="120"/>
      <c r="F29" s="13"/>
      <c r="G29" s="120"/>
      <c r="H29" s="13"/>
      <c r="I29" s="120"/>
      <c r="J29" s="13"/>
      <c r="K29" s="120"/>
      <c r="L29" s="13"/>
      <c r="M29" s="120"/>
      <c r="N29" s="13"/>
    </row>
    <row r="30" spans="1:14" ht="11.25" customHeight="1">
      <c r="A30" s="15" t="s">
        <v>1589</v>
      </c>
      <c r="B30" s="15"/>
      <c r="C30" s="125"/>
      <c r="D30" s="11"/>
      <c r="E30" s="120">
        <v>16231099</v>
      </c>
      <c r="F30" s="14" t="s">
        <v>1539</v>
      </c>
      <c r="G30" s="120">
        <v>22484308</v>
      </c>
      <c r="H30" s="14" t="s">
        <v>1539</v>
      </c>
      <c r="I30" s="120">
        <v>33049128</v>
      </c>
      <c r="J30" s="14" t="s">
        <v>1539</v>
      </c>
      <c r="K30" s="120">
        <v>43336197</v>
      </c>
      <c r="L30" s="14" t="s">
        <v>1539</v>
      </c>
      <c r="M30" s="120">
        <v>44720275</v>
      </c>
      <c r="N30" s="13"/>
    </row>
    <row r="31" spans="1:14" ht="11.25" customHeight="1">
      <c r="A31" s="15" t="s">
        <v>1590</v>
      </c>
      <c r="B31" s="15"/>
      <c r="C31" s="125"/>
      <c r="D31" s="6"/>
      <c r="E31" s="68">
        <v>6607200</v>
      </c>
      <c r="F31" s="8"/>
      <c r="G31" s="68">
        <v>7655900</v>
      </c>
      <c r="H31" s="8"/>
      <c r="I31" s="68">
        <v>7788800</v>
      </c>
      <c r="J31" s="22"/>
      <c r="K31" s="68">
        <v>8088500</v>
      </c>
      <c r="L31" s="8"/>
      <c r="M31" s="68">
        <v>6885300</v>
      </c>
      <c r="N31" s="8"/>
    </row>
    <row r="32" spans="1:14" ht="12" customHeight="1">
      <c r="A32" s="334" t="s">
        <v>1869</v>
      </c>
      <c r="B32" s="334"/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</row>
    <row r="33" spans="1:14" ht="12" customHeight="1">
      <c r="A33" s="335" t="s">
        <v>1838</v>
      </c>
      <c r="B33" s="335"/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35"/>
      <c r="N33" s="335"/>
    </row>
    <row r="34" spans="1:14" ht="12" customHeight="1">
      <c r="A34" s="335" t="s">
        <v>776</v>
      </c>
      <c r="B34" s="335"/>
      <c r="C34" s="335"/>
      <c r="D34" s="335"/>
      <c r="E34" s="335"/>
      <c r="F34" s="335"/>
      <c r="G34" s="335"/>
      <c r="H34" s="335"/>
      <c r="I34" s="335"/>
      <c r="J34" s="335"/>
      <c r="K34" s="335"/>
      <c r="L34" s="335"/>
      <c r="M34" s="335"/>
      <c r="N34" s="335"/>
    </row>
    <row r="35" spans="1:14" ht="12" customHeight="1">
      <c r="A35" s="342" t="s">
        <v>1759</v>
      </c>
      <c r="B35" s="342"/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342"/>
      <c r="N35" s="342"/>
    </row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</sheetData>
  <sheetProtection/>
  <mergeCells count="13">
    <mergeCell ref="A1:N1"/>
    <mergeCell ref="A2:N2"/>
    <mergeCell ref="A3:N3"/>
    <mergeCell ref="A4:N4"/>
    <mergeCell ref="A5:N5"/>
    <mergeCell ref="A6:C6"/>
    <mergeCell ref="A35:N35"/>
    <mergeCell ref="A7:C7"/>
    <mergeCell ref="A16:C16"/>
    <mergeCell ref="A27:C27"/>
    <mergeCell ref="A32:N32"/>
    <mergeCell ref="A33:N33"/>
    <mergeCell ref="A34:N34"/>
  </mergeCells>
  <printOptions/>
  <pageMargins left="0.5" right="0.5" top="0.5" bottom="0.7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79">
      <selection activeCell="A100" sqref="A1:J100"/>
    </sheetView>
  </sheetViews>
  <sheetFormatPr defaultColWidth="9.140625" defaultRowHeight="12"/>
  <cols>
    <col min="2" max="2" width="14.00390625" style="0" customWidth="1"/>
    <col min="3" max="3" width="13.421875" style="0" customWidth="1"/>
    <col min="4" max="4" width="1.8515625" style="0" customWidth="1"/>
    <col min="5" max="5" width="43.140625" style="0" bestFit="1" customWidth="1"/>
    <col min="6" max="6" width="2.00390625" style="0" customWidth="1"/>
    <col min="7" max="7" width="33.8515625" style="0" customWidth="1"/>
    <col min="8" max="8" width="1.8515625" style="0" customWidth="1"/>
    <col min="9" max="9" width="9.8515625" style="0" customWidth="1"/>
    <col min="10" max="10" width="2.00390625" style="0" customWidth="1"/>
  </cols>
  <sheetData>
    <row r="1" spans="1:10" ht="11.25" customHeight="1">
      <c r="A1" s="347" t="s">
        <v>1520</v>
      </c>
      <c r="B1" s="347"/>
      <c r="C1" s="347"/>
      <c r="D1" s="347"/>
      <c r="E1" s="347"/>
      <c r="F1" s="347"/>
      <c r="G1" s="347"/>
      <c r="H1" s="347"/>
      <c r="I1" s="347"/>
      <c r="J1" s="347"/>
    </row>
    <row r="2" spans="1:10" ht="12" customHeight="1">
      <c r="A2" s="347" t="s">
        <v>777</v>
      </c>
      <c r="B2" s="347"/>
      <c r="C2" s="347"/>
      <c r="D2" s="347"/>
      <c r="E2" s="347"/>
      <c r="F2" s="347"/>
      <c r="G2" s="347"/>
      <c r="H2" s="347"/>
      <c r="I2" s="347"/>
      <c r="J2" s="347"/>
    </row>
    <row r="3" spans="1:10" ht="11.25" customHeight="1">
      <c r="A3" s="347"/>
      <c r="B3" s="347"/>
      <c r="C3" s="347"/>
      <c r="D3" s="347"/>
      <c r="E3" s="347"/>
      <c r="F3" s="347"/>
      <c r="G3" s="347"/>
      <c r="H3" s="347"/>
      <c r="I3" s="347"/>
      <c r="J3" s="347"/>
    </row>
    <row r="4" spans="1:10" ht="11.25" customHeight="1">
      <c r="A4" s="348" t="s">
        <v>1521</v>
      </c>
      <c r="B4" s="348"/>
      <c r="C4" s="348"/>
      <c r="D4" s="348"/>
      <c r="E4" s="348"/>
      <c r="F4" s="348"/>
      <c r="G4" s="348"/>
      <c r="H4" s="348"/>
      <c r="I4" s="348"/>
      <c r="J4" s="348"/>
    </row>
    <row r="5" spans="1:10" ht="11.25" customHeight="1">
      <c r="A5" s="338" t="s">
        <v>1761</v>
      </c>
      <c r="B5" s="338"/>
      <c r="C5" s="338"/>
      <c r="D5" s="338"/>
      <c r="E5" s="338"/>
      <c r="F5" s="338"/>
      <c r="G5" s="338"/>
      <c r="H5" s="338"/>
      <c r="I5" s="338"/>
      <c r="J5" s="338"/>
    </row>
    <row r="6" spans="1:10" ht="11.25" customHeight="1">
      <c r="A6" s="74"/>
      <c r="B6" s="74"/>
      <c r="C6" s="74"/>
      <c r="D6" s="74"/>
      <c r="E6" s="76" t="s">
        <v>1762</v>
      </c>
      <c r="F6" s="74"/>
      <c r="G6" s="349"/>
      <c r="H6" s="349"/>
      <c r="I6" s="77" t="s">
        <v>1763</v>
      </c>
      <c r="J6" s="74"/>
    </row>
    <row r="7" spans="1:10" ht="11.25" customHeight="1">
      <c r="A7" s="338" t="s">
        <v>1579</v>
      </c>
      <c r="B7" s="338"/>
      <c r="C7" s="338"/>
      <c r="D7" s="78"/>
      <c r="E7" s="73" t="s">
        <v>1764</v>
      </c>
      <c r="F7" s="73"/>
      <c r="G7" s="344" t="s">
        <v>1765</v>
      </c>
      <c r="H7" s="344"/>
      <c r="I7" s="126" t="s">
        <v>1855</v>
      </c>
      <c r="J7" s="73"/>
    </row>
    <row r="8" spans="1:10" ht="11.25" customHeight="1">
      <c r="A8" s="127" t="s">
        <v>1748</v>
      </c>
      <c r="B8" s="76"/>
      <c r="C8" s="76"/>
      <c r="D8" s="128"/>
      <c r="E8" s="127" t="s">
        <v>1602</v>
      </c>
      <c r="F8" s="76"/>
      <c r="G8" s="76"/>
      <c r="H8" s="76"/>
      <c r="I8" s="111"/>
      <c r="J8" s="76"/>
    </row>
    <row r="9" spans="1:10" ht="11.25" customHeight="1">
      <c r="A9" s="81"/>
      <c r="B9" s="129"/>
      <c r="C9" s="110"/>
      <c r="D9" s="110"/>
      <c r="E9" s="95" t="s">
        <v>1603</v>
      </c>
      <c r="F9" s="129"/>
      <c r="G9" s="81"/>
      <c r="H9" s="129"/>
      <c r="I9" s="111"/>
      <c r="J9" s="129"/>
    </row>
    <row r="10" spans="1:10" ht="11.25" customHeight="1">
      <c r="A10" s="79"/>
      <c r="B10" s="130"/>
      <c r="C10" s="79"/>
      <c r="D10" s="79"/>
      <c r="E10" s="96" t="s">
        <v>1766</v>
      </c>
      <c r="F10" s="130"/>
      <c r="G10" s="79" t="s">
        <v>1767</v>
      </c>
      <c r="H10" s="130"/>
      <c r="I10" s="84">
        <v>400000</v>
      </c>
      <c r="J10" s="130"/>
    </row>
    <row r="11" spans="1:10" ht="11.25" customHeight="1">
      <c r="A11" s="102" t="s">
        <v>1768</v>
      </c>
      <c r="B11" s="131"/>
      <c r="C11" s="101"/>
      <c r="D11" s="101"/>
      <c r="E11" s="105" t="s">
        <v>1769</v>
      </c>
      <c r="F11" s="131"/>
      <c r="G11" s="102" t="s">
        <v>1770</v>
      </c>
      <c r="H11" s="131"/>
      <c r="I11" s="104">
        <v>60000</v>
      </c>
      <c r="J11" s="131"/>
    </row>
    <row r="12" spans="1:10" ht="11.25" customHeight="1">
      <c r="A12" s="102" t="s">
        <v>1771</v>
      </c>
      <c r="B12" s="131"/>
      <c r="C12" s="102"/>
      <c r="D12" s="102"/>
      <c r="E12" s="105" t="s">
        <v>1772</v>
      </c>
      <c r="F12" s="131"/>
      <c r="G12" s="102" t="s">
        <v>1773</v>
      </c>
      <c r="H12" s="131"/>
      <c r="I12" s="107">
        <v>600000</v>
      </c>
      <c r="J12" s="131"/>
    </row>
    <row r="13" spans="1:10" ht="11.25" customHeight="1">
      <c r="A13" s="102" t="s">
        <v>1774</v>
      </c>
      <c r="B13" s="131"/>
      <c r="C13" s="102"/>
      <c r="D13" s="102"/>
      <c r="E13" s="102" t="s">
        <v>1775</v>
      </c>
      <c r="F13" s="131"/>
      <c r="G13" s="102" t="s">
        <v>1776</v>
      </c>
      <c r="H13" s="131"/>
      <c r="I13" s="104" t="s">
        <v>1549</v>
      </c>
      <c r="J13" s="131"/>
    </row>
    <row r="14" spans="1:10" ht="11.25" customHeight="1">
      <c r="A14" s="132" t="s">
        <v>1713</v>
      </c>
      <c r="B14" s="131"/>
      <c r="C14" s="102"/>
      <c r="D14" s="102"/>
      <c r="E14" s="102" t="s">
        <v>1777</v>
      </c>
      <c r="F14" s="131"/>
      <c r="G14" s="102" t="s">
        <v>1778</v>
      </c>
      <c r="H14" s="131"/>
      <c r="I14" s="106" t="s">
        <v>1549</v>
      </c>
      <c r="J14" s="131"/>
    </row>
    <row r="15" spans="1:10" ht="11.25" customHeight="1">
      <c r="A15" s="132" t="s">
        <v>1713</v>
      </c>
      <c r="B15" s="131"/>
      <c r="C15" s="102"/>
      <c r="D15" s="102"/>
      <c r="E15" s="102" t="s">
        <v>1549</v>
      </c>
      <c r="F15" s="131"/>
      <c r="G15" s="102" t="s">
        <v>1779</v>
      </c>
      <c r="H15" s="131"/>
      <c r="I15" s="104" t="s">
        <v>1549</v>
      </c>
      <c r="J15" s="131"/>
    </row>
    <row r="16" spans="1:10" ht="11.25" customHeight="1">
      <c r="A16" s="97" t="s">
        <v>1663</v>
      </c>
      <c r="B16" s="133"/>
      <c r="C16" s="97"/>
      <c r="D16" s="97"/>
      <c r="E16" s="97" t="s">
        <v>1780</v>
      </c>
      <c r="F16" s="133"/>
      <c r="G16" s="97" t="s">
        <v>1781</v>
      </c>
      <c r="H16" s="133"/>
      <c r="I16" s="115" t="s">
        <v>1549</v>
      </c>
      <c r="J16" s="133"/>
    </row>
    <row r="17" spans="1:10" ht="11.25" customHeight="1">
      <c r="A17" s="79"/>
      <c r="B17" s="130"/>
      <c r="C17" s="79"/>
      <c r="D17" s="79"/>
      <c r="E17" s="96" t="s">
        <v>1782</v>
      </c>
      <c r="F17" s="130"/>
      <c r="G17" s="79"/>
      <c r="H17" s="130"/>
      <c r="I17" s="126"/>
      <c r="J17" s="130"/>
    </row>
    <row r="18" spans="1:10" ht="11.25" customHeight="1">
      <c r="A18" s="102" t="s">
        <v>1783</v>
      </c>
      <c r="B18" s="133"/>
      <c r="C18" s="97"/>
      <c r="D18" s="97"/>
      <c r="E18" s="97" t="s">
        <v>1784</v>
      </c>
      <c r="F18" s="133"/>
      <c r="G18" s="102" t="s">
        <v>1785</v>
      </c>
      <c r="H18" s="131"/>
      <c r="I18" s="104" t="s">
        <v>1549</v>
      </c>
      <c r="J18" s="131"/>
    </row>
    <row r="19" spans="1:10" ht="11.25" customHeight="1">
      <c r="A19" s="81" t="s">
        <v>1580</v>
      </c>
      <c r="B19" s="133"/>
      <c r="C19" s="97"/>
      <c r="D19" s="97"/>
      <c r="E19" s="97" t="s">
        <v>1786</v>
      </c>
      <c r="F19" s="133"/>
      <c r="G19" s="97"/>
      <c r="H19" s="133"/>
      <c r="I19" s="82">
        <v>2000000</v>
      </c>
      <c r="J19" s="91" t="s">
        <v>1688</v>
      </c>
    </row>
    <row r="20" spans="1:10" ht="11.25" customHeight="1">
      <c r="A20" s="81"/>
      <c r="B20" s="129"/>
      <c r="C20" s="81"/>
      <c r="D20" s="81"/>
      <c r="E20" s="95" t="s">
        <v>1787</v>
      </c>
      <c r="F20" s="129"/>
      <c r="G20" s="127" t="s">
        <v>1787</v>
      </c>
      <c r="H20" s="129"/>
      <c r="I20" s="82"/>
      <c r="J20" s="129"/>
    </row>
    <row r="21" spans="1:10" ht="11.25" customHeight="1">
      <c r="A21" s="79"/>
      <c r="B21" s="130"/>
      <c r="C21" s="79"/>
      <c r="D21" s="79"/>
      <c r="E21" s="96" t="s">
        <v>1788</v>
      </c>
      <c r="F21" s="130"/>
      <c r="G21" s="134" t="s">
        <v>1789</v>
      </c>
      <c r="H21" s="130"/>
      <c r="I21" s="84"/>
      <c r="J21" s="130"/>
    </row>
    <row r="22" spans="1:10" ht="11.25" customHeight="1">
      <c r="A22" s="79" t="s">
        <v>1530</v>
      </c>
      <c r="B22" s="130"/>
      <c r="C22" s="79"/>
      <c r="D22" s="97"/>
      <c r="E22" s="97"/>
      <c r="F22" s="133"/>
      <c r="G22" s="97"/>
      <c r="H22" s="133"/>
      <c r="I22" s="98"/>
      <c r="J22" s="133"/>
    </row>
    <row r="23" spans="1:10" ht="11.25" customHeight="1">
      <c r="A23" s="105" t="s">
        <v>1665</v>
      </c>
      <c r="B23" s="131"/>
      <c r="C23" s="102"/>
      <c r="D23" s="79"/>
      <c r="E23" s="79" t="s">
        <v>1790</v>
      </c>
      <c r="F23" s="130"/>
      <c r="G23" s="96" t="s">
        <v>1535</v>
      </c>
      <c r="H23" s="130"/>
      <c r="I23" s="84">
        <v>100000</v>
      </c>
      <c r="J23" s="130"/>
    </row>
    <row r="24" spans="1:10" ht="11.25" customHeight="1">
      <c r="A24" s="105" t="s">
        <v>1791</v>
      </c>
      <c r="B24" s="131"/>
      <c r="C24" s="102"/>
      <c r="D24" s="102"/>
      <c r="E24" s="102" t="s">
        <v>1792</v>
      </c>
      <c r="F24" s="131"/>
      <c r="G24" s="102" t="s">
        <v>1793</v>
      </c>
      <c r="H24" s="131"/>
      <c r="I24" s="106" t="s">
        <v>1549</v>
      </c>
      <c r="J24" s="131"/>
    </row>
    <row r="25" spans="1:10" ht="11.25" customHeight="1">
      <c r="A25" s="99" t="s">
        <v>1794</v>
      </c>
      <c r="B25" s="131"/>
      <c r="C25" s="102"/>
      <c r="D25" s="97"/>
      <c r="E25" s="97"/>
      <c r="F25" s="133"/>
      <c r="G25" s="97"/>
      <c r="H25" s="133"/>
      <c r="I25" s="115">
        <v>320000</v>
      </c>
      <c r="J25" s="133"/>
    </row>
    <row r="26" spans="1:10" ht="11.25" customHeight="1">
      <c r="A26" s="135" t="s">
        <v>1795</v>
      </c>
      <c r="B26" s="133"/>
      <c r="C26" s="97"/>
      <c r="D26" s="81"/>
      <c r="E26" s="81" t="s">
        <v>1549</v>
      </c>
      <c r="F26" s="129"/>
      <c r="G26" s="81" t="s">
        <v>1796</v>
      </c>
      <c r="H26" s="129"/>
      <c r="I26" s="111"/>
      <c r="J26" s="129"/>
    </row>
    <row r="27" spans="1:10" ht="11.25" customHeight="1">
      <c r="A27" s="127"/>
      <c r="B27" s="129"/>
      <c r="C27" s="81"/>
      <c r="D27" s="81"/>
      <c r="E27" s="81"/>
      <c r="F27" s="129"/>
      <c r="G27" s="95" t="s">
        <v>1797</v>
      </c>
      <c r="H27" s="129"/>
      <c r="I27" s="111"/>
      <c r="J27" s="129"/>
    </row>
    <row r="28" spans="1:10" ht="11.25" customHeight="1">
      <c r="A28" s="127"/>
      <c r="B28" s="129"/>
      <c r="C28" s="81"/>
      <c r="D28" s="81"/>
      <c r="E28" s="81"/>
      <c r="F28" s="129"/>
      <c r="G28" s="95" t="s">
        <v>1798</v>
      </c>
      <c r="H28" s="129"/>
      <c r="I28" s="111"/>
      <c r="J28" s="129"/>
    </row>
    <row r="29" spans="1:10" ht="11.25" customHeight="1">
      <c r="A29" s="95" t="s">
        <v>1799</v>
      </c>
      <c r="B29" s="129"/>
      <c r="C29" s="81"/>
      <c r="D29" s="81"/>
      <c r="E29" s="81" t="s">
        <v>1549</v>
      </c>
      <c r="F29" s="129"/>
      <c r="G29" s="81" t="s">
        <v>1800</v>
      </c>
      <c r="H29" s="129"/>
      <c r="I29" s="111"/>
      <c r="J29" s="129"/>
    </row>
    <row r="30" spans="1:10" ht="11.25" customHeight="1">
      <c r="A30" s="96"/>
      <c r="B30" s="130"/>
      <c r="C30" s="79"/>
      <c r="D30" s="79"/>
      <c r="E30" s="96"/>
      <c r="F30" s="130"/>
      <c r="G30" s="96" t="s">
        <v>1801</v>
      </c>
      <c r="H30" s="130"/>
      <c r="I30" s="126"/>
      <c r="J30" s="130"/>
    </row>
    <row r="31" spans="1:10" ht="11.25" customHeight="1">
      <c r="A31" s="102" t="s">
        <v>1802</v>
      </c>
      <c r="B31" s="131"/>
      <c r="C31" s="102"/>
      <c r="D31" s="102"/>
      <c r="E31" s="102" t="s">
        <v>1803</v>
      </c>
      <c r="F31" s="131"/>
      <c r="G31" s="102" t="s">
        <v>1804</v>
      </c>
      <c r="H31" s="131"/>
      <c r="I31" s="107">
        <v>30000</v>
      </c>
      <c r="J31" s="131"/>
    </row>
    <row r="32" spans="1:10" ht="11.25" customHeight="1">
      <c r="A32" s="102" t="s">
        <v>1805</v>
      </c>
      <c r="B32" s="131"/>
      <c r="C32" s="101"/>
      <c r="D32" s="101"/>
      <c r="E32" s="102" t="s">
        <v>1806</v>
      </c>
      <c r="F32" s="131"/>
      <c r="G32" s="96" t="s">
        <v>1535</v>
      </c>
      <c r="H32" s="131"/>
      <c r="I32" s="104" t="s">
        <v>1549</v>
      </c>
      <c r="J32" s="131"/>
    </row>
    <row r="33" spans="1:10" ht="11.25" customHeight="1">
      <c r="A33" s="97" t="s">
        <v>1807</v>
      </c>
      <c r="B33" s="133"/>
      <c r="C33" s="136"/>
      <c r="D33" s="110"/>
      <c r="E33" s="137" t="s">
        <v>1808</v>
      </c>
      <c r="F33" s="129"/>
      <c r="G33" s="97" t="s">
        <v>1809</v>
      </c>
      <c r="H33" s="133"/>
      <c r="I33" s="115" t="s">
        <v>1549</v>
      </c>
      <c r="J33" s="129"/>
    </row>
    <row r="34" spans="1:10" ht="11.25" customHeight="1">
      <c r="A34" s="138" t="s">
        <v>1713</v>
      </c>
      <c r="B34" s="139"/>
      <c r="C34" s="140"/>
      <c r="D34" s="140"/>
      <c r="E34" s="141" t="s">
        <v>1810</v>
      </c>
      <c r="F34" s="139"/>
      <c r="G34" s="142" t="s">
        <v>1811</v>
      </c>
      <c r="H34" s="139"/>
      <c r="I34" s="143" t="s">
        <v>1549</v>
      </c>
      <c r="J34" s="139"/>
    </row>
    <row r="35" spans="1:10" ht="11.25" customHeight="1">
      <c r="A35" s="81" t="s">
        <v>1572</v>
      </c>
      <c r="B35" s="129"/>
      <c r="C35" s="110"/>
      <c r="D35" s="110"/>
      <c r="E35" s="127" t="s">
        <v>1812</v>
      </c>
      <c r="F35" s="129"/>
      <c r="G35" s="127" t="s">
        <v>1606</v>
      </c>
      <c r="H35" s="129"/>
      <c r="I35" s="111"/>
      <c r="J35" s="91"/>
    </row>
    <row r="36" spans="1:10" ht="11.25" customHeight="1">
      <c r="A36" s="81"/>
      <c r="B36" s="129"/>
      <c r="C36" s="110"/>
      <c r="D36" s="110"/>
      <c r="E36" s="127" t="s">
        <v>1814</v>
      </c>
      <c r="F36" s="129"/>
      <c r="G36" s="127" t="s">
        <v>1815</v>
      </c>
      <c r="H36" s="129"/>
      <c r="I36" s="111">
        <v>40000</v>
      </c>
      <c r="J36" s="91" t="s">
        <v>1688</v>
      </c>
    </row>
    <row r="37" spans="1:10" ht="11.25" customHeight="1">
      <c r="A37" s="95"/>
      <c r="B37" s="129"/>
      <c r="C37" s="110"/>
      <c r="D37" s="110"/>
      <c r="E37" s="127" t="s">
        <v>1816</v>
      </c>
      <c r="F37" s="129"/>
      <c r="G37" s="127" t="s">
        <v>1817</v>
      </c>
      <c r="H37" s="129"/>
      <c r="I37" s="111"/>
      <c r="J37" s="129"/>
    </row>
    <row r="38" spans="1:10" ht="11.25" customHeight="1">
      <c r="A38" s="96"/>
      <c r="B38" s="129"/>
      <c r="C38" s="110"/>
      <c r="D38" s="110"/>
      <c r="E38" s="127" t="s">
        <v>1818</v>
      </c>
      <c r="F38" s="129"/>
      <c r="G38" s="127" t="s">
        <v>1819</v>
      </c>
      <c r="H38" s="129"/>
      <c r="I38" s="111"/>
      <c r="J38" s="129"/>
    </row>
    <row r="39" spans="1:10" ht="11.25" customHeight="1">
      <c r="A39" s="97" t="s">
        <v>1820</v>
      </c>
      <c r="B39" s="133"/>
      <c r="C39" s="97"/>
      <c r="D39" s="97"/>
      <c r="E39" s="97" t="s">
        <v>1821</v>
      </c>
      <c r="F39" s="133"/>
      <c r="G39" s="97" t="s">
        <v>1822</v>
      </c>
      <c r="H39" s="133"/>
      <c r="I39" s="115" t="s">
        <v>1549</v>
      </c>
      <c r="J39" s="133"/>
    </row>
    <row r="40" spans="1:10" ht="11.25" customHeight="1">
      <c r="A40" s="79"/>
      <c r="B40" s="130"/>
      <c r="C40" s="79"/>
      <c r="D40" s="79"/>
      <c r="E40" s="79"/>
      <c r="F40" s="130"/>
      <c r="G40" s="96" t="s">
        <v>1823</v>
      </c>
      <c r="H40" s="130"/>
      <c r="I40" s="84"/>
      <c r="J40" s="130"/>
    </row>
    <row r="41" spans="1:10" ht="11.25" customHeight="1">
      <c r="A41" s="102" t="s">
        <v>1824</v>
      </c>
      <c r="B41" s="131"/>
      <c r="C41" s="102"/>
      <c r="D41" s="102"/>
      <c r="E41" s="102" t="s">
        <v>1825</v>
      </c>
      <c r="F41" s="131"/>
      <c r="G41" s="102" t="s">
        <v>1826</v>
      </c>
      <c r="H41" s="131"/>
      <c r="I41" s="107">
        <v>50000</v>
      </c>
      <c r="J41" s="91" t="s">
        <v>1688</v>
      </c>
    </row>
    <row r="42" spans="1:10" ht="11.25" customHeight="1">
      <c r="A42" s="132" t="s">
        <v>1713</v>
      </c>
      <c r="B42" s="133"/>
      <c r="C42" s="97"/>
      <c r="D42" s="97"/>
      <c r="E42" s="81" t="s">
        <v>1549</v>
      </c>
      <c r="F42" s="133"/>
      <c r="G42" s="97" t="s">
        <v>1827</v>
      </c>
      <c r="H42" s="133"/>
      <c r="I42" s="136" t="s">
        <v>1549</v>
      </c>
      <c r="J42" s="133"/>
    </row>
    <row r="43" spans="1:10" ht="11.25" customHeight="1">
      <c r="A43" s="81"/>
      <c r="B43" s="129"/>
      <c r="C43" s="81"/>
      <c r="D43" s="81"/>
      <c r="E43" s="81"/>
      <c r="F43" s="129"/>
      <c r="G43" s="95" t="s">
        <v>1828</v>
      </c>
      <c r="H43" s="129"/>
      <c r="I43" s="82"/>
      <c r="J43" s="129"/>
    </row>
    <row r="44" spans="1:10" ht="11.25" customHeight="1">
      <c r="A44" s="81"/>
      <c r="B44" s="129"/>
      <c r="C44" s="81"/>
      <c r="D44" s="81"/>
      <c r="E44" s="81"/>
      <c r="F44" s="129"/>
      <c r="G44" s="95" t="s">
        <v>1829</v>
      </c>
      <c r="H44" s="129"/>
      <c r="I44" s="82"/>
      <c r="J44" s="129"/>
    </row>
    <row r="45" spans="1:10" ht="11.25" customHeight="1">
      <c r="A45" s="97" t="s">
        <v>1830</v>
      </c>
      <c r="B45" s="133"/>
      <c r="C45" s="97"/>
      <c r="D45" s="97"/>
      <c r="E45" s="97" t="s">
        <v>1831</v>
      </c>
      <c r="F45" s="133"/>
      <c r="G45" s="97" t="s">
        <v>1832</v>
      </c>
      <c r="H45" s="133"/>
      <c r="I45" s="136" t="s">
        <v>1549</v>
      </c>
      <c r="J45" s="133"/>
    </row>
    <row r="46" spans="1:10" ht="11.25" customHeight="1">
      <c r="A46" s="79"/>
      <c r="B46" s="130"/>
      <c r="C46" s="79"/>
      <c r="D46" s="79"/>
      <c r="E46" s="79"/>
      <c r="F46" s="130"/>
      <c r="G46" s="96" t="s">
        <v>1813</v>
      </c>
      <c r="H46" s="130"/>
      <c r="I46" s="126"/>
      <c r="J46" s="130"/>
    </row>
    <row r="47" spans="1:10" ht="11.25" customHeight="1">
      <c r="A47" s="102" t="s">
        <v>1574</v>
      </c>
      <c r="B47" s="131"/>
      <c r="C47" s="102"/>
      <c r="D47" s="102"/>
      <c r="E47" s="102" t="s">
        <v>1833</v>
      </c>
      <c r="F47" s="131"/>
      <c r="G47" s="102" t="s">
        <v>1826</v>
      </c>
      <c r="H47" s="131"/>
      <c r="I47" s="104" t="s">
        <v>1549</v>
      </c>
      <c r="J47" s="131"/>
    </row>
    <row r="48" spans="1:10" ht="11.25" customHeight="1">
      <c r="A48" s="102" t="s">
        <v>1870</v>
      </c>
      <c r="B48" s="131"/>
      <c r="C48" s="102"/>
      <c r="D48" s="102"/>
      <c r="E48" s="102" t="s">
        <v>1871</v>
      </c>
      <c r="F48" s="131"/>
      <c r="G48" s="102" t="s">
        <v>1872</v>
      </c>
      <c r="H48" s="131"/>
      <c r="I48" s="104" t="s">
        <v>1549</v>
      </c>
      <c r="J48" s="131"/>
    </row>
    <row r="49" spans="1:10" ht="11.25" customHeight="1">
      <c r="A49" s="97" t="s">
        <v>1873</v>
      </c>
      <c r="B49" s="133"/>
      <c r="C49" s="97"/>
      <c r="D49" s="81"/>
      <c r="E49" s="81" t="s">
        <v>1874</v>
      </c>
      <c r="F49" s="129"/>
      <c r="G49" s="81" t="s">
        <v>1875</v>
      </c>
      <c r="H49" s="129"/>
      <c r="I49" s="111">
        <v>10000</v>
      </c>
      <c r="J49" s="129"/>
    </row>
    <row r="50" spans="1:10" ht="11.25" customHeight="1">
      <c r="A50" s="86"/>
      <c r="B50" s="144"/>
      <c r="C50" s="86"/>
      <c r="D50" s="86"/>
      <c r="E50" s="86"/>
      <c r="F50" s="144"/>
      <c r="G50" s="83" t="s">
        <v>1876</v>
      </c>
      <c r="H50" s="144"/>
      <c r="I50" s="88"/>
      <c r="J50" s="144"/>
    </row>
    <row r="51" spans="1:10" ht="12" customHeight="1">
      <c r="A51" s="145" t="s">
        <v>778</v>
      </c>
      <c r="B51" s="130"/>
      <c r="C51" s="130"/>
      <c r="D51" s="146"/>
      <c r="E51" s="146"/>
      <c r="F51" s="146"/>
      <c r="G51" s="146"/>
      <c r="H51" s="146"/>
      <c r="I51" s="146"/>
      <c r="J51" s="146"/>
    </row>
    <row r="52" spans="1:10" ht="11.25" customHeight="1">
      <c r="A52" s="90" t="s">
        <v>1877</v>
      </c>
      <c r="B52" s="129"/>
      <c r="C52" s="129"/>
      <c r="D52" s="129"/>
      <c r="E52" s="74" t="s">
        <v>1878</v>
      </c>
      <c r="F52" s="129"/>
      <c r="G52" s="127" t="s">
        <v>1879</v>
      </c>
      <c r="H52" s="129"/>
      <c r="I52" s="110" t="s">
        <v>1549</v>
      </c>
      <c r="J52" s="129"/>
    </row>
    <row r="53" spans="1:10" ht="11.25" customHeight="1">
      <c r="A53" s="81"/>
      <c r="B53" s="129"/>
      <c r="C53" s="129"/>
      <c r="D53" s="129"/>
      <c r="E53" s="90" t="s">
        <v>1880</v>
      </c>
      <c r="F53" s="129"/>
      <c r="G53" s="95" t="s">
        <v>1881</v>
      </c>
      <c r="H53" s="129"/>
      <c r="I53" s="129"/>
      <c r="J53" s="129"/>
    </row>
    <row r="54" spans="1:10" ht="11.25" customHeight="1">
      <c r="A54" s="81"/>
      <c r="B54" s="129"/>
      <c r="C54" s="129"/>
      <c r="D54" s="129"/>
      <c r="E54" s="90" t="s">
        <v>1882</v>
      </c>
      <c r="F54" s="129"/>
      <c r="G54" s="95"/>
      <c r="H54" s="129"/>
      <c r="I54" s="129"/>
      <c r="J54" s="129"/>
    </row>
    <row r="55" spans="1:10" ht="11.25" customHeight="1">
      <c r="A55" s="81"/>
      <c r="B55" s="129"/>
      <c r="C55" s="129"/>
      <c r="D55" s="129"/>
      <c r="E55" s="90" t="s">
        <v>1883</v>
      </c>
      <c r="F55" s="129"/>
      <c r="G55" s="95"/>
      <c r="H55" s="129"/>
      <c r="I55" s="129"/>
      <c r="J55" s="129"/>
    </row>
    <row r="56" spans="1:10" ht="11.25" customHeight="1">
      <c r="A56" s="81"/>
      <c r="B56" s="129"/>
      <c r="C56" s="129"/>
      <c r="D56" s="129"/>
      <c r="E56" s="90" t="s">
        <v>1884</v>
      </c>
      <c r="F56" s="129"/>
      <c r="G56" s="95"/>
      <c r="H56" s="129"/>
      <c r="I56" s="129"/>
      <c r="J56" s="129"/>
    </row>
    <row r="57" spans="1:10" ht="11.25" customHeight="1">
      <c r="A57" s="81"/>
      <c r="B57" s="129"/>
      <c r="C57" s="129"/>
      <c r="D57" s="129"/>
      <c r="E57" s="90" t="s">
        <v>1885</v>
      </c>
      <c r="F57" s="129"/>
      <c r="G57" s="95"/>
      <c r="H57" s="129"/>
      <c r="I57" s="129"/>
      <c r="J57" s="129"/>
    </row>
    <row r="58" spans="1:10" ht="11.25" customHeight="1">
      <c r="A58" s="81"/>
      <c r="B58" s="129"/>
      <c r="C58" s="129"/>
      <c r="D58" s="129"/>
      <c r="E58" s="90" t="s">
        <v>1886</v>
      </c>
      <c r="F58" s="129"/>
      <c r="G58" s="95"/>
      <c r="H58" s="129"/>
      <c r="I58" s="129"/>
      <c r="J58" s="129"/>
    </row>
    <row r="59" spans="1:10" ht="11.25" customHeight="1">
      <c r="A59" s="81"/>
      <c r="B59" s="129"/>
      <c r="C59" s="129"/>
      <c r="D59" s="129"/>
      <c r="E59" s="90" t="s">
        <v>1607</v>
      </c>
      <c r="F59" s="129"/>
      <c r="G59" s="95"/>
      <c r="H59" s="129"/>
      <c r="I59" s="129"/>
      <c r="J59" s="129"/>
    </row>
    <row r="60" spans="1:10" ht="11.25" customHeight="1">
      <c r="A60" s="81"/>
      <c r="B60" s="129"/>
      <c r="C60" s="129"/>
      <c r="D60" s="129"/>
      <c r="E60" s="90" t="s">
        <v>1604</v>
      </c>
      <c r="F60" s="129"/>
      <c r="G60" s="95"/>
      <c r="H60" s="129"/>
      <c r="I60" s="129"/>
      <c r="J60" s="129"/>
    </row>
    <row r="61" spans="1:10" ht="11.25" customHeight="1">
      <c r="A61" s="81"/>
      <c r="B61" s="129"/>
      <c r="C61" s="129"/>
      <c r="D61" s="129"/>
      <c r="E61" s="90" t="s">
        <v>1605</v>
      </c>
      <c r="F61" s="129"/>
      <c r="G61" s="95"/>
      <c r="H61" s="129"/>
      <c r="I61" s="129"/>
      <c r="J61" s="129"/>
    </row>
    <row r="62" spans="1:10" ht="11.25" customHeight="1">
      <c r="A62" s="147" t="s">
        <v>1713</v>
      </c>
      <c r="B62" s="148"/>
      <c r="C62" s="148"/>
      <c r="D62" s="148"/>
      <c r="E62" s="149" t="s">
        <v>1887</v>
      </c>
      <c r="F62" s="148"/>
      <c r="G62" s="149" t="s">
        <v>1888</v>
      </c>
      <c r="H62" s="148"/>
      <c r="I62" s="150" t="s">
        <v>1549</v>
      </c>
      <c r="J62" s="148"/>
    </row>
    <row r="63" spans="1:10" ht="11.25" customHeight="1">
      <c r="A63" s="114"/>
      <c r="B63" s="129"/>
      <c r="C63" s="129"/>
      <c r="D63" s="129"/>
      <c r="E63" s="90" t="s">
        <v>1889</v>
      </c>
      <c r="F63" s="146"/>
      <c r="G63" s="90" t="s">
        <v>1890</v>
      </c>
      <c r="H63" s="146"/>
      <c r="I63" s="146"/>
      <c r="J63" s="146"/>
    </row>
    <row r="64" spans="1:10" ht="11.25" customHeight="1">
      <c r="A64" s="74"/>
      <c r="B64" s="146"/>
      <c r="C64" s="146"/>
      <c r="D64" s="146"/>
      <c r="E64" s="90" t="s">
        <v>1891</v>
      </c>
      <c r="F64" s="146"/>
      <c r="G64" s="90" t="s">
        <v>1892</v>
      </c>
      <c r="H64" s="146"/>
      <c r="I64" s="146"/>
      <c r="J64" s="146"/>
    </row>
    <row r="65" spans="1:10" ht="11.25" customHeight="1">
      <c r="A65" s="86"/>
      <c r="B65" s="144"/>
      <c r="C65" s="144"/>
      <c r="D65" s="144"/>
      <c r="E65" s="86"/>
      <c r="F65" s="144"/>
      <c r="G65" s="83" t="s">
        <v>1893</v>
      </c>
      <c r="H65" s="144"/>
      <c r="I65" s="144"/>
      <c r="J65" s="144"/>
    </row>
    <row r="66" spans="1:10" ht="11.25" customHeight="1">
      <c r="A66" s="151" t="s">
        <v>1713</v>
      </c>
      <c r="B66" s="139"/>
      <c r="C66" s="139"/>
      <c r="D66" s="139"/>
      <c r="E66" s="142" t="s">
        <v>1726</v>
      </c>
      <c r="F66" s="139"/>
      <c r="G66" s="142" t="s">
        <v>1894</v>
      </c>
      <c r="H66" s="139"/>
      <c r="I66" s="140" t="s">
        <v>1549</v>
      </c>
      <c r="J66" s="139"/>
    </row>
    <row r="67" spans="1:10" ht="11.25" customHeight="1">
      <c r="A67" s="350" t="s">
        <v>1745</v>
      </c>
      <c r="B67" s="350"/>
      <c r="C67" s="350"/>
      <c r="D67" s="350"/>
      <c r="E67" s="350"/>
      <c r="F67" s="350"/>
      <c r="G67" s="350"/>
      <c r="H67" s="350"/>
      <c r="I67" s="350"/>
      <c r="J67" s="350"/>
    </row>
    <row r="68" spans="1:10" ht="11.25" customHeight="1">
      <c r="A68" s="347" t="s">
        <v>1479</v>
      </c>
      <c r="B68" s="347"/>
      <c r="C68" s="347"/>
      <c r="D68" s="347"/>
      <c r="E68" s="347"/>
      <c r="F68" s="347"/>
      <c r="G68" s="347"/>
      <c r="H68" s="347"/>
      <c r="I68" s="347"/>
      <c r="J68" s="347"/>
    </row>
    <row r="69" spans="1:10" ht="12" customHeight="1">
      <c r="A69" s="347" t="s">
        <v>777</v>
      </c>
      <c r="B69" s="347"/>
      <c r="C69" s="347"/>
      <c r="D69" s="347"/>
      <c r="E69" s="347"/>
      <c r="F69" s="347"/>
      <c r="G69" s="347"/>
      <c r="H69" s="347"/>
      <c r="I69" s="347"/>
      <c r="J69" s="347"/>
    </row>
    <row r="70" spans="1:10" ht="11.25" customHeight="1">
      <c r="A70" s="347"/>
      <c r="B70" s="347"/>
      <c r="C70" s="347"/>
      <c r="D70" s="347"/>
      <c r="E70" s="347"/>
      <c r="F70" s="347"/>
      <c r="G70" s="347"/>
      <c r="H70" s="347"/>
      <c r="I70" s="347"/>
      <c r="J70" s="347"/>
    </row>
    <row r="71" spans="1:10" ht="11.25" customHeight="1">
      <c r="A71" s="348" t="s">
        <v>1521</v>
      </c>
      <c r="B71" s="348"/>
      <c r="C71" s="348"/>
      <c r="D71" s="348"/>
      <c r="E71" s="348"/>
      <c r="F71" s="348"/>
      <c r="G71" s="348"/>
      <c r="H71" s="348"/>
      <c r="I71" s="348"/>
      <c r="J71" s="348"/>
    </row>
    <row r="72" spans="1:10" ht="11.25" customHeight="1">
      <c r="A72" s="338" t="s">
        <v>1761</v>
      </c>
      <c r="B72" s="338"/>
      <c r="C72" s="338"/>
      <c r="D72" s="338"/>
      <c r="E72" s="338"/>
      <c r="F72" s="338"/>
      <c r="G72" s="338"/>
      <c r="H72" s="338"/>
      <c r="I72" s="338"/>
      <c r="J72" s="338"/>
    </row>
    <row r="73" spans="1:10" ht="11.25" customHeight="1">
      <c r="A73" s="74"/>
      <c r="B73" s="74"/>
      <c r="C73" s="74"/>
      <c r="D73" s="74"/>
      <c r="E73" s="76" t="s">
        <v>1762</v>
      </c>
      <c r="F73" s="74"/>
      <c r="G73" s="349"/>
      <c r="H73" s="349"/>
      <c r="I73" s="77" t="s">
        <v>1763</v>
      </c>
      <c r="J73" s="74"/>
    </row>
    <row r="74" spans="1:10" ht="11.25" customHeight="1">
      <c r="A74" s="338" t="s">
        <v>1579</v>
      </c>
      <c r="B74" s="338"/>
      <c r="C74" s="338"/>
      <c r="D74" s="78"/>
      <c r="E74" s="73" t="s">
        <v>1764</v>
      </c>
      <c r="F74" s="73"/>
      <c r="G74" s="344" t="s">
        <v>1765</v>
      </c>
      <c r="H74" s="344"/>
      <c r="I74" s="126" t="s">
        <v>1855</v>
      </c>
      <c r="J74" s="73"/>
    </row>
    <row r="75" spans="1:10" ht="11.25" customHeight="1">
      <c r="A75" s="74" t="s">
        <v>1895</v>
      </c>
      <c r="B75" s="146"/>
      <c r="C75" s="94"/>
      <c r="D75" s="146"/>
      <c r="E75" s="74" t="s">
        <v>1610</v>
      </c>
      <c r="F75" s="146"/>
      <c r="G75" s="74" t="s">
        <v>1896</v>
      </c>
      <c r="H75" s="146"/>
      <c r="I75" s="110" t="s">
        <v>1549</v>
      </c>
      <c r="J75" s="129"/>
    </row>
    <row r="76" spans="1:10" ht="11.25" customHeight="1">
      <c r="A76" s="74"/>
      <c r="B76" s="146"/>
      <c r="C76" s="94"/>
      <c r="D76" s="146"/>
      <c r="E76" s="90" t="s">
        <v>1897</v>
      </c>
      <c r="F76" s="146"/>
      <c r="G76" s="90" t="s">
        <v>1898</v>
      </c>
      <c r="H76" s="146"/>
      <c r="I76" s="146"/>
      <c r="J76" s="146"/>
    </row>
    <row r="77" spans="1:10" ht="11.25" customHeight="1">
      <c r="A77" s="74"/>
      <c r="B77" s="146"/>
      <c r="C77" s="94"/>
      <c r="D77" s="146"/>
      <c r="E77" s="90" t="s">
        <v>1611</v>
      </c>
      <c r="F77" s="146"/>
      <c r="G77" s="90"/>
      <c r="H77" s="146"/>
      <c r="I77" s="146"/>
      <c r="J77" s="146"/>
    </row>
    <row r="78" spans="1:10" ht="11.25" customHeight="1">
      <c r="A78" s="86"/>
      <c r="B78" s="144"/>
      <c r="C78" s="152"/>
      <c r="D78" s="144"/>
      <c r="E78" s="83" t="s">
        <v>1899</v>
      </c>
      <c r="F78" s="144"/>
      <c r="G78" s="83"/>
      <c r="H78" s="144"/>
      <c r="I78" s="144"/>
      <c r="J78" s="144"/>
    </row>
    <row r="79" spans="1:10" ht="11.25" customHeight="1">
      <c r="A79" s="114" t="s">
        <v>1713</v>
      </c>
      <c r="B79" s="146"/>
      <c r="C79" s="94"/>
      <c r="D79" s="146"/>
      <c r="E79" s="74" t="s">
        <v>1900</v>
      </c>
      <c r="F79" s="129"/>
      <c r="G79" s="127" t="s">
        <v>1901</v>
      </c>
      <c r="H79" s="129"/>
      <c r="I79" s="110" t="s">
        <v>1549</v>
      </c>
      <c r="J79" s="129"/>
    </row>
    <row r="80" spans="1:10" ht="11.25" customHeight="1">
      <c r="A80" s="74"/>
      <c r="B80" s="146"/>
      <c r="C80" s="94"/>
      <c r="D80" s="146"/>
      <c r="E80" s="90" t="s">
        <v>1492</v>
      </c>
      <c r="F80" s="129"/>
      <c r="G80" s="95"/>
      <c r="H80" s="129"/>
      <c r="I80" s="129"/>
      <c r="J80" s="129"/>
    </row>
    <row r="81" spans="1:10" ht="11.25" customHeight="1">
      <c r="A81" s="74"/>
      <c r="B81" s="146"/>
      <c r="C81" s="94"/>
      <c r="D81" s="146"/>
      <c r="E81" s="90" t="s">
        <v>1491</v>
      </c>
      <c r="F81" s="129"/>
      <c r="G81" s="95"/>
      <c r="H81" s="129"/>
      <c r="I81" s="129"/>
      <c r="J81" s="129"/>
    </row>
    <row r="82" spans="1:10" ht="11.25" customHeight="1">
      <c r="A82" s="74"/>
      <c r="B82" s="146"/>
      <c r="C82" s="94"/>
      <c r="D82" s="146"/>
      <c r="E82" s="90" t="s">
        <v>1608</v>
      </c>
      <c r="F82" s="129"/>
      <c r="G82" s="95"/>
      <c r="H82" s="129"/>
      <c r="I82" s="129"/>
      <c r="J82" s="129"/>
    </row>
    <row r="83" spans="1:10" ht="11.25" customHeight="1">
      <c r="A83" s="74"/>
      <c r="B83" s="146"/>
      <c r="C83" s="94"/>
      <c r="D83" s="146"/>
      <c r="E83" s="90" t="s">
        <v>1757</v>
      </c>
      <c r="F83" s="129"/>
      <c r="G83" s="95"/>
      <c r="H83" s="129"/>
      <c r="I83" s="129"/>
      <c r="J83" s="129"/>
    </row>
    <row r="84" spans="1:10" ht="11.25" customHeight="1">
      <c r="A84" s="74"/>
      <c r="B84" s="146"/>
      <c r="C84" s="94"/>
      <c r="D84" s="146"/>
      <c r="E84" s="90" t="s">
        <v>1758</v>
      </c>
      <c r="F84" s="129"/>
      <c r="G84" s="95"/>
      <c r="H84" s="129"/>
      <c r="I84" s="129"/>
      <c r="J84" s="129"/>
    </row>
    <row r="85" spans="1:10" ht="11.25" customHeight="1">
      <c r="A85" s="74"/>
      <c r="B85" s="146"/>
      <c r="C85" s="94"/>
      <c r="D85" s="146"/>
      <c r="E85" s="90" t="s">
        <v>1609</v>
      </c>
      <c r="F85" s="129"/>
      <c r="G85" s="95"/>
      <c r="H85" s="129"/>
      <c r="I85" s="129"/>
      <c r="J85" s="129"/>
    </row>
    <row r="86" spans="1:10" ht="11.25" customHeight="1">
      <c r="A86" s="142" t="s">
        <v>1902</v>
      </c>
      <c r="B86" s="139"/>
      <c r="C86" s="140" t="s">
        <v>1903</v>
      </c>
      <c r="D86" s="139"/>
      <c r="E86" s="142" t="s">
        <v>1904</v>
      </c>
      <c r="F86" s="139"/>
      <c r="G86" s="142" t="s">
        <v>1905</v>
      </c>
      <c r="H86" s="139"/>
      <c r="I86" s="153">
        <v>83950000</v>
      </c>
      <c r="J86" s="154" t="s">
        <v>1906</v>
      </c>
    </row>
    <row r="87" spans="1:10" ht="11.25" customHeight="1">
      <c r="A87" s="132" t="s">
        <v>1713</v>
      </c>
      <c r="B87" s="146"/>
      <c r="C87" s="94" t="s">
        <v>1535</v>
      </c>
      <c r="D87" s="146"/>
      <c r="E87" s="74" t="s">
        <v>1907</v>
      </c>
      <c r="F87" s="146"/>
      <c r="G87" s="74" t="s">
        <v>1726</v>
      </c>
      <c r="H87" s="146"/>
      <c r="I87" s="89">
        <v>77380000</v>
      </c>
      <c r="J87" s="91" t="s">
        <v>1906</v>
      </c>
    </row>
    <row r="88" spans="1:10" ht="11.25" customHeight="1">
      <c r="A88" s="86"/>
      <c r="B88" s="144"/>
      <c r="C88" s="152"/>
      <c r="D88" s="144"/>
      <c r="E88" s="86" t="s">
        <v>1908</v>
      </c>
      <c r="F88" s="144"/>
      <c r="G88" s="86"/>
      <c r="H88" s="144"/>
      <c r="I88" s="144"/>
      <c r="J88" s="144"/>
    </row>
    <row r="89" spans="1:10" ht="11.25" customHeight="1">
      <c r="A89" s="142" t="s">
        <v>1909</v>
      </c>
      <c r="B89" s="139"/>
      <c r="C89" s="140"/>
      <c r="D89" s="139"/>
      <c r="E89" s="142" t="s">
        <v>1910</v>
      </c>
      <c r="F89" s="139"/>
      <c r="G89" s="102" t="s">
        <v>1785</v>
      </c>
      <c r="H89" s="131"/>
      <c r="I89" s="104">
        <v>2500000</v>
      </c>
      <c r="J89" s="131"/>
    </row>
    <row r="90" spans="1:10" ht="11.25" customHeight="1">
      <c r="A90" s="79" t="s">
        <v>1752</v>
      </c>
      <c r="B90" s="131"/>
      <c r="C90" s="101"/>
      <c r="D90" s="146"/>
      <c r="E90" s="74"/>
      <c r="F90" s="146"/>
      <c r="G90" s="74"/>
      <c r="H90" s="129"/>
      <c r="I90" s="111"/>
      <c r="J90" s="129"/>
    </row>
    <row r="91" spans="1:10" ht="11.25" customHeight="1">
      <c r="A91" s="155" t="s">
        <v>1589</v>
      </c>
      <c r="B91" s="144"/>
      <c r="C91" s="152"/>
      <c r="D91" s="144"/>
      <c r="E91" s="86" t="s">
        <v>1911</v>
      </c>
      <c r="F91" s="144"/>
      <c r="G91" s="86" t="s">
        <v>1770</v>
      </c>
      <c r="H91" s="144"/>
      <c r="I91" s="113">
        <v>400000</v>
      </c>
      <c r="J91" s="144"/>
    </row>
    <row r="92" spans="1:10" ht="11.25" customHeight="1">
      <c r="A92" s="138" t="s">
        <v>1912</v>
      </c>
      <c r="B92" s="139"/>
      <c r="C92" s="142"/>
      <c r="D92" s="139"/>
      <c r="E92" s="142" t="s">
        <v>1913</v>
      </c>
      <c r="F92" s="139"/>
      <c r="G92" s="142" t="s">
        <v>1905</v>
      </c>
      <c r="H92" s="139"/>
      <c r="I92" s="153">
        <v>400000</v>
      </c>
      <c r="J92" s="139"/>
    </row>
    <row r="93" spans="1:10" ht="12" customHeight="1">
      <c r="A93" s="345" t="s">
        <v>779</v>
      </c>
      <c r="B93" s="345"/>
      <c r="C93" s="345"/>
      <c r="D93" s="345"/>
      <c r="E93" s="345"/>
      <c r="F93" s="345"/>
      <c r="G93" s="345"/>
      <c r="H93" s="345"/>
      <c r="I93" s="345"/>
      <c r="J93" s="345"/>
    </row>
    <row r="94" spans="1:10" ht="12" customHeight="1">
      <c r="A94" s="343" t="s">
        <v>1838</v>
      </c>
      <c r="B94" s="343"/>
      <c r="C94" s="343"/>
      <c r="D94" s="343"/>
      <c r="E94" s="343"/>
      <c r="F94" s="343"/>
      <c r="G94" s="343"/>
      <c r="H94" s="343"/>
      <c r="I94" s="343"/>
      <c r="J94" s="343"/>
    </row>
    <row r="95" spans="1:10" ht="12" customHeight="1">
      <c r="A95" s="343" t="s">
        <v>780</v>
      </c>
      <c r="B95" s="343"/>
      <c r="C95" s="343"/>
      <c r="D95" s="343"/>
      <c r="E95" s="343"/>
      <c r="F95" s="343"/>
      <c r="G95" s="343"/>
      <c r="H95" s="343"/>
      <c r="I95" s="343"/>
      <c r="J95" s="343"/>
    </row>
    <row r="96" spans="1:10" ht="12" customHeight="1">
      <c r="A96" s="346" t="s">
        <v>1914</v>
      </c>
      <c r="B96" s="346"/>
      <c r="C96" s="346"/>
      <c r="D96" s="346"/>
      <c r="E96" s="346"/>
      <c r="F96" s="346"/>
      <c r="G96" s="346"/>
      <c r="H96" s="346"/>
      <c r="I96" s="346"/>
      <c r="J96" s="346"/>
    </row>
    <row r="97" spans="1:10" ht="12" customHeight="1">
      <c r="A97" s="346" t="s">
        <v>1916</v>
      </c>
      <c r="B97" s="346"/>
      <c r="C97" s="346"/>
      <c r="D97" s="346"/>
      <c r="E97" s="346"/>
      <c r="F97" s="346"/>
      <c r="G97" s="346"/>
      <c r="H97" s="346"/>
      <c r="I97" s="346"/>
      <c r="J97" s="346"/>
    </row>
    <row r="98" spans="1:10" ht="12" customHeight="1">
      <c r="A98" s="346" t="s">
        <v>1917</v>
      </c>
      <c r="B98" s="346"/>
      <c r="C98" s="346"/>
      <c r="D98" s="346"/>
      <c r="E98" s="346"/>
      <c r="F98" s="346"/>
      <c r="G98" s="346"/>
      <c r="H98" s="346"/>
      <c r="I98" s="346"/>
      <c r="J98" s="346"/>
    </row>
    <row r="99" spans="1:10" ht="12" customHeight="1">
      <c r="A99" s="343" t="s">
        <v>1863</v>
      </c>
      <c r="B99" s="343"/>
      <c r="C99" s="343"/>
      <c r="D99" s="343"/>
      <c r="E99" s="343"/>
      <c r="F99" s="343"/>
      <c r="G99" s="343"/>
      <c r="H99" s="343"/>
      <c r="I99" s="343"/>
      <c r="J99" s="343"/>
    </row>
    <row r="100" spans="1:10" ht="12" customHeight="1">
      <c r="A100" s="343" t="s">
        <v>781</v>
      </c>
      <c r="B100" s="343"/>
      <c r="C100" s="343"/>
      <c r="D100" s="343"/>
      <c r="E100" s="343"/>
      <c r="F100" s="343"/>
      <c r="G100" s="343"/>
      <c r="H100" s="343"/>
      <c r="I100" s="343"/>
      <c r="J100" s="343"/>
    </row>
  </sheetData>
  <sheetProtection/>
  <mergeCells count="25">
    <mergeCell ref="A1:J1"/>
    <mergeCell ref="A2:J2"/>
    <mergeCell ref="A3:J3"/>
    <mergeCell ref="A4:J4"/>
    <mergeCell ref="A5:J5"/>
    <mergeCell ref="A68:J68"/>
    <mergeCell ref="A69:J69"/>
    <mergeCell ref="A70:J70"/>
    <mergeCell ref="A71:J71"/>
    <mergeCell ref="A72:J72"/>
    <mergeCell ref="G73:H73"/>
    <mergeCell ref="G6:H6"/>
    <mergeCell ref="A7:C7"/>
    <mergeCell ref="G7:H7"/>
    <mergeCell ref="A67:J67"/>
    <mergeCell ref="A100:J100"/>
    <mergeCell ref="A74:C74"/>
    <mergeCell ref="G74:H74"/>
    <mergeCell ref="A93:J93"/>
    <mergeCell ref="A95:J95"/>
    <mergeCell ref="A94:J94"/>
    <mergeCell ref="A96:J96"/>
    <mergeCell ref="A97:J97"/>
    <mergeCell ref="A98:J98"/>
    <mergeCell ref="A99:J99"/>
  </mergeCells>
  <printOptions/>
  <pageMargins left="0.5" right="0.5" top="0.5" bottom="0.7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37" sqref="A1:M37"/>
    </sheetView>
  </sheetViews>
  <sheetFormatPr defaultColWidth="9.140625" defaultRowHeight="12"/>
  <cols>
    <col min="1" max="1" width="19.8515625" style="0" customWidth="1"/>
    <col min="2" max="2" width="23.00390625" style="0" customWidth="1"/>
    <col min="3" max="3" width="9.421875" style="0" customWidth="1"/>
    <col min="4" max="4" width="1.8515625" style="0" customWidth="1"/>
    <col min="5" max="5" width="13.28125" style="0" customWidth="1"/>
    <col min="6" max="6" width="2.00390625" style="0" customWidth="1"/>
    <col min="7" max="7" width="13.28125" style="0" customWidth="1"/>
    <col min="8" max="8" width="2.00390625" style="0" customWidth="1"/>
    <col min="9" max="9" width="13.28125" style="0" customWidth="1"/>
    <col min="10" max="10" width="2.00390625" style="0" customWidth="1"/>
    <col min="11" max="11" width="13.28125" style="0" customWidth="1"/>
    <col min="12" max="12" width="2.00390625" style="0" customWidth="1"/>
    <col min="13" max="13" width="13.28125" style="0" customWidth="1"/>
  </cols>
  <sheetData>
    <row r="1" spans="1:13" ht="11.25" customHeight="1">
      <c r="A1" s="331" t="s">
        <v>1918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</row>
    <row r="2" spans="1:13" ht="11.25" customHeight="1">
      <c r="A2" s="331" t="s">
        <v>782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ht="11.25" customHeight="1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</row>
    <row r="4" spans="1:13" ht="11.25" customHeight="1">
      <c r="A4" s="331" t="s">
        <v>1521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</row>
    <row r="5" spans="1:13" ht="11.25" customHeight="1">
      <c r="A5" s="332"/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</row>
    <row r="6" spans="1:13" ht="11.25" customHeight="1">
      <c r="A6" s="336" t="s">
        <v>1579</v>
      </c>
      <c r="B6" s="336"/>
      <c r="C6" s="336"/>
      <c r="D6" s="6"/>
      <c r="E6" s="7" t="s">
        <v>1522</v>
      </c>
      <c r="F6" s="8"/>
      <c r="G6" s="7" t="s">
        <v>1523</v>
      </c>
      <c r="H6" s="8"/>
      <c r="I6" s="7" t="s">
        <v>1524</v>
      </c>
      <c r="J6" s="8"/>
      <c r="K6" s="7" t="s">
        <v>783</v>
      </c>
      <c r="L6" s="8"/>
      <c r="M6" s="7" t="s">
        <v>784</v>
      </c>
    </row>
    <row r="7" spans="1:13" ht="11.25" customHeight="1">
      <c r="A7" s="336" t="s">
        <v>1595</v>
      </c>
      <c r="B7" s="336"/>
      <c r="C7" s="336"/>
      <c r="D7" s="11"/>
      <c r="E7" s="38"/>
      <c r="F7" s="13"/>
      <c r="G7" s="38"/>
      <c r="H7" s="13"/>
      <c r="I7" s="38"/>
      <c r="J7" s="13"/>
      <c r="K7" s="38"/>
      <c r="L7" s="13"/>
      <c r="M7" s="38"/>
    </row>
    <row r="8" spans="1:13" ht="12" customHeight="1">
      <c r="A8" s="37" t="s">
        <v>785</v>
      </c>
      <c r="B8" s="15"/>
      <c r="C8" s="65"/>
      <c r="D8" s="11"/>
      <c r="E8" s="38">
        <v>12000</v>
      </c>
      <c r="F8" s="13"/>
      <c r="G8" s="38">
        <v>10000</v>
      </c>
      <c r="H8" s="14"/>
      <c r="I8" s="38">
        <v>9000</v>
      </c>
      <c r="J8" s="14"/>
      <c r="K8" s="38">
        <v>11000</v>
      </c>
      <c r="L8" s="13"/>
      <c r="M8" s="38">
        <v>11000</v>
      </c>
    </row>
    <row r="9" spans="1:13" ht="11.25" customHeight="1">
      <c r="A9" s="9" t="s">
        <v>1919</v>
      </c>
      <c r="B9" s="9"/>
      <c r="C9" s="65"/>
      <c r="D9" s="11"/>
      <c r="E9" s="120"/>
      <c r="F9" s="14"/>
      <c r="G9" s="120"/>
      <c r="H9" s="14"/>
      <c r="I9" s="120"/>
      <c r="J9" s="14"/>
      <c r="K9" s="120"/>
      <c r="L9" s="14"/>
      <c r="M9" s="120"/>
    </row>
    <row r="10" spans="1:13" ht="11.25" customHeight="1">
      <c r="A10" s="15" t="s">
        <v>1920</v>
      </c>
      <c r="B10" s="15"/>
      <c r="C10" s="65"/>
      <c r="D10" s="11"/>
      <c r="E10" s="156">
        <v>12821</v>
      </c>
      <c r="F10" s="72"/>
      <c r="G10" s="156">
        <v>13945</v>
      </c>
      <c r="H10" s="72"/>
      <c r="I10" s="156">
        <v>5130</v>
      </c>
      <c r="J10" s="72"/>
      <c r="K10" s="156">
        <v>5000</v>
      </c>
      <c r="L10" s="72"/>
      <c r="M10" s="156">
        <v>5000</v>
      </c>
    </row>
    <row r="11" spans="1:13" ht="11.25" customHeight="1">
      <c r="A11" s="15" t="s">
        <v>1921</v>
      </c>
      <c r="B11" s="15"/>
      <c r="C11" s="65"/>
      <c r="D11" s="11"/>
      <c r="E11" s="157">
        <v>93830</v>
      </c>
      <c r="F11" s="19"/>
      <c r="G11" s="157">
        <v>109414</v>
      </c>
      <c r="H11" s="19"/>
      <c r="I11" s="157">
        <v>116945</v>
      </c>
      <c r="J11" s="18"/>
      <c r="K11" s="157">
        <v>120000</v>
      </c>
      <c r="L11" s="19"/>
      <c r="M11" s="157">
        <v>120000</v>
      </c>
    </row>
    <row r="12" spans="1:13" ht="11.25" customHeight="1">
      <c r="A12" s="124" t="s">
        <v>1922</v>
      </c>
      <c r="B12" s="15"/>
      <c r="C12" s="65"/>
      <c r="D12" s="11"/>
      <c r="E12" s="158">
        <f>SUM(E10:E11)</f>
        <v>106651</v>
      </c>
      <c r="F12" s="26"/>
      <c r="G12" s="158">
        <f>SUM(G10:G11)</f>
        <v>123359</v>
      </c>
      <c r="H12" s="26"/>
      <c r="I12" s="158">
        <f>SUM(I10:I11)</f>
        <v>122075</v>
      </c>
      <c r="J12" s="25"/>
      <c r="K12" s="158">
        <f>SUM(K10:K11)</f>
        <v>125000</v>
      </c>
      <c r="L12" s="26"/>
      <c r="M12" s="158">
        <f>SUM(M10:M11)</f>
        <v>125000</v>
      </c>
    </row>
    <row r="13" spans="1:13" ht="12" customHeight="1">
      <c r="A13" s="37" t="s">
        <v>786</v>
      </c>
      <c r="B13" s="15"/>
      <c r="C13" s="66" t="s">
        <v>1561</v>
      </c>
      <c r="D13" s="11"/>
      <c r="E13" s="120">
        <v>1377</v>
      </c>
      <c r="F13" s="14" t="s">
        <v>1651</v>
      </c>
      <c r="G13" s="120">
        <v>1620</v>
      </c>
      <c r="H13" s="14"/>
      <c r="I13" s="120">
        <v>1600</v>
      </c>
      <c r="J13" s="14"/>
      <c r="K13" s="120">
        <v>2000</v>
      </c>
      <c r="L13" s="14"/>
      <c r="M13" s="120">
        <v>2000</v>
      </c>
    </row>
    <row r="14" spans="1:13" ht="12" customHeight="1">
      <c r="A14" s="37" t="s">
        <v>787</v>
      </c>
      <c r="B14" s="15"/>
      <c r="C14" s="66"/>
      <c r="D14" s="11"/>
      <c r="E14" s="159">
        <v>400</v>
      </c>
      <c r="F14" s="13"/>
      <c r="G14" s="159">
        <v>400</v>
      </c>
      <c r="H14" s="13"/>
      <c r="I14" s="159">
        <v>400</v>
      </c>
      <c r="J14" s="13"/>
      <c r="K14" s="159">
        <v>400</v>
      </c>
      <c r="L14" s="13"/>
      <c r="M14" s="159">
        <v>400</v>
      </c>
    </row>
    <row r="15" spans="1:13" ht="11.25" customHeight="1">
      <c r="A15" s="9" t="s">
        <v>1923</v>
      </c>
      <c r="B15" s="15"/>
      <c r="C15" s="66"/>
      <c r="D15" s="11"/>
      <c r="E15" s="159"/>
      <c r="F15" s="13"/>
      <c r="G15" s="159"/>
      <c r="H15" s="13"/>
      <c r="I15" s="159"/>
      <c r="J15" s="13"/>
      <c r="K15" s="159"/>
      <c r="L15" s="13"/>
      <c r="M15" s="159"/>
    </row>
    <row r="16" spans="1:13" ht="11.25" customHeight="1">
      <c r="A16" s="15" t="s">
        <v>1751</v>
      </c>
      <c r="B16" s="15"/>
      <c r="C16" s="66"/>
      <c r="D16" s="11"/>
      <c r="E16" s="159">
        <v>218700</v>
      </c>
      <c r="F16" s="14"/>
      <c r="G16" s="159">
        <v>251800</v>
      </c>
      <c r="H16" s="14"/>
      <c r="I16" s="159">
        <v>328643</v>
      </c>
      <c r="J16" s="14"/>
      <c r="K16" s="159">
        <v>350000</v>
      </c>
      <c r="L16" s="14" t="s">
        <v>1651</v>
      </c>
      <c r="M16" s="159">
        <v>400000</v>
      </c>
    </row>
    <row r="17" spans="1:13" ht="12" customHeight="1">
      <c r="A17" s="40" t="s">
        <v>788</v>
      </c>
      <c r="B17" s="15"/>
      <c r="C17" s="66"/>
      <c r="D17" s="11"/>
      <c r="E17" s="159">
        <v>63600</v>
      </c>
      <c r="F17" s="14"/>
      <c r="G17" s="159">
        <v>73000</v>
      </c>
      <c r="H17" s="14"/>
      <c r="I17" s="159">
        <v>95300</v>
      </c>
      <c r="J17" s="14"/>
      <c r="K17" s="159">
        <v>102000</v>
      </c>
      <c r="L17" s="14"/>
      <c r="M17" s="159">
        <v>116000</v>
      </c>
    </row>
    <row r="18" spans="1:13" ht="12" customHeight="1">
      <c r="A18" s="37" t="s">
        <v>1851</v>
      </c>
      <c r="B18" s="15"/>
      <c r="C18" s="66" t="s">
        <v>1561</v>
      </c>
      <c r="D18" s="11"/>
      <c r="E18" s="120">
        <v>1200</v>
      </c>
      <c r="F18" s="14"/>
      <c r="G18" s="120">
        <v>1000</v>
      </c>
      <c r="H18" s="14"/>
      <c r="I18" s="120">
        <v>1000</v>
      </c>
      <c r="J18" s="14"/>
      <c r="K18" s="120">
        <v>1200</v>
      </c>
      <c r="L18" s="14"/>
      <c r="M18" s="120">
        <v>1360</v>
      </c>
    </row>
    <row r="19" spans="1:13" ht="12" customHeight="1">
      <c r="A19" s="37" t="s">
        <v>789</v>
      </c>
      <c r="B19" s="15"/>
      <c r="C19" s="65"/>
      <c r="D19" s="11"/>
      <c r="E19" s="120">
        <v>400</v>
      </c>
      <c r="F19" s="13"/>
      <c r="G19" s="120">
        <v>400</v>
      </c>
      <c r="H19" s="13"/>
      <c r="I19" s="120">
        <v>400</v>
      </c>
      <c r="J19" s="13"/>
      <c r="K19" s="120">
        <v>400</v>
      </c>
      <c r="L19" s="13"/>
      <c r="M19" s="120">
        <v>400</v>
      </c>
    </row>
    <row r="20" spans="1:13" ht="11.25" customHeight="1">
      <c r="A20" s="336" t="s">
        <v>1662</v>
      </c>
      <c r="B20" s="336"/>
      <c r="C20" s="336"/>
      <c r="D20" s="11"/>
      <c r="E20" s="120"/>
      <c r="F20" s="13"/>
      <c r="G20" s="120"/>
      <c r="H20" s="13"/>
      <c r="I20" s="120"/>
      <c r="J20" s="13"/>
      <c r="K20" s="120"/>
      <c r="L20" s="13"/>
      <c r="M20" s="120"/>
    </row>
    <row r="21" spans="1:13" ht="12" customHeight="1">
      <c r="A21" s="37" t="s">
        <v>790</v>
      </c>
      <c r="B21" s="15"/>
      <c r="C21" s="65"/>
      <c r="D21" s="11"/>
      <c r="E21" s="12" t="s">
        <v>1549</v>
      </c>
      <c r="F21" s="13"/>
      <c r="G21" s="12" t="s">
        <v>1549</v>
      </c>
      <c r="H21" s="13"/>
      <c r="I21" s="12" t="s">
        <v>1549</v>
      </c>
      <c r="J21" s="13"/>
      <c r="K21" s="12" t="s">
        <v>1549</v>
      </c>
      <c r="L21" s="13"/>
      <c r="M21" s="12" t="s">
        <v>1549</v>
      </c>
    </row>
    <row r="22" spans="1:13" ht="12" customHeight="1">
      <c r="A22" s="37" t="s">
        <v>791</v>
      </c>
      <c r="B22" s="15"/>
      <c r="C22" s="65"/>
      <c r="D22" s="11"/>
      <c r="E22" s="120">
        <v>424600</v>
      </c>
      <c r="F22" s="14" t="s">
        <v>1651</v>
      </c>
      <c r="G22" s="120">
        <v>450000</v>
      </c>
      <c r="H22" s="14"/>
      <c r="I22" s="120">
        <v>450000</v>
      </c>
      <c r="J22" s="14"/>
      <c r="K22" s="120">
        <v>450000</v>
      </c>
      <c r="L22" s="14"/>
      <c r="M22" s="120">
        <v>450000</v>
      </c>
    </row>
    <row r="23" spans="1:13" ht="11.25" customHeight="1">
      <c r="A23" s="9" t="s">
        <v>1924</v>
      </c>
      <c r="B23" s="15"/>
      <c r="C23" s="65"/>
      <c r="D23" s="11"/>
      <c r="E23" s="52">
        <v>1800</v>
      </c>
      <c r="F23" s="14"/>
      <c r="G23" s="52">
        <v>7876</v>
      </c>
      <c r="H23" s="14"/>
      <c r="I23" s="52">
        <v>4487</v>
      </c>
      <c r="J23" s="14"/>
      <c r="K23" s="52">
        <v>5000</v>
      </c>
      <c r="L23" s="14"/>
      <c r="M23" s="52">
        <v>5000</v>
      </c>
    </row>
    <row r="24" spans="1:13" ht="11.25" customHeight="1">
      <c r="A24" s="9" t="s">
        <v>1572</v>
      </c>
      <c r="B24" s="15"/>
      <c r="C24" s="65"/>
      <c r="D24" s="11"/>
      <c r="E24" s="12">
        <v>1707</v>
      </c>
      <c r="F24" s="14"/>
      <c r="G24" s="52">
        <v>238</v>
      </c>
      <c r="H24" s="14"/>
      <c r="I24" s="52">
        <v>123</v>
      </c>
      <c r="J24" s="14"/>
      <c r="K24" s="52">
        <v>125</v>
      </c>
      <c r="L24" s="14" t="s">
        <v>1651</v>
      </c>
      <c r="M24" s="52">
        <v>125</v>
      </c>
    </row>
    <row r="25" spans="1:13" ht="12" customHeight="1">
      <c r="A25" s="37" t="s">
        <v>792</v>
      </c>
      <c r="B25" s="15"/>
      <c r="C25" s="65"/>
      <c r="D25" s="11"/>
      <c r="E25" s="160">
        <v>107800</v>
      </c>
      <c r="F25" s="161" t="s">
        <v>1651</v>
      </c>
      <c r="G25" s="160">
        <v>130000</v>
      </c>
      <c r="H25" s="161"/>
      <c r="I25" s="160">
        <v>140000</v>
      </c>
      <c r="J25" s="161"/>
      <c r="K25" s="160">
        <v>150000</v>
      </c>
      <c r="L25" s="161"/>
      <c r="M25" s="160">
        <v>150000</v>
      </c>
    </row>
    <row r="26" spans="1:13" ht="12" customHeight="1">
      <c r="A26" s="37" t="s">
        <v>793</v>
      </c>
      <c r="B26" s="15"/>
      <c r="C26" s="65"/>
      <c r="D26" s="11"/>
      <c r="E26" s="160">
        <v>45000</v>
      </c>
      <c r="F26" s="161"/>
      <c r="G26" s="160">
        <v>45000</v>
      </c>
      <c r="H26" s="161"/>
      <c r="I26" s="160">
        <v>45000</v>
      </c>
      <c r="J26" s="161"/>
      <c r="K26" s="160">
        <v>45000</v>
      </c>
      <c r="L26" s="161"/>
      <c r="M26" s="160">
        <v>45000</v>
      </c>
    </row>
    <row r="27" spans="1:13" ht="12" customHeight="1">
      <c r="A27" s="37" t="s">
        <v>794</v>
      </c>
      <c r="B27" s="15"/>
      <c r="C27" s="65"/>
      <c r="D27" s="11"/>
      <c r="E27" s="160">
        <v>30000</v>
      </c>
      <c r="F27" s="161"/>
      <c r="G27" s="160">
        <v>30000</v>
      </c>
      <c r="H27" s="161"/>
      <c r="I27" s="160">
        <v>30000</v>
      </c>
      <c r="J27" s="161"/>
      <c r="K27" s="160">
        <v>30000</v>
      </c>
      <c r="L27" s="161"/>
      <c r="M27" s="160">
        <v>30000</v>
      </c>
    </row>
    <row r="28" spans="1:13" ht="11.25" customHeight="1">
      <c r="A28" s="9" t="s">
        <v>1925</v>
      </c>
      <c r="B28" s="15"/>
      <c r="C28" s="65"/>
      <c r="D28" s="11"/>
      <c r="E28" s="12" t="s">
        <v>1549</v>
      </c>
      <c r="F28" s="13"/>
      <c r="G28" s="12" t="s">
        <v>1549</v>
      </c>
      <c r="H28" s="13"/>
      <c r="I28" s="12" t="s">
        <v>1549</v>
      </c>
      <c r="J28" s="13"/>
      <c r="K28" s="12" t="s">
        <v>1549</v>
      </c>
      <c r="L28" s="13"/>
      <c r="M28" s="12" t="s">
        <v>1549</v>
      </c>
    </row>
    <row r="29" spans="1:13" ht="11.25" customHeight="1">
      <c r="A29" s="336" t="s">
        <v>1672</v>
      </c>
      <c r="B29" s="336"/>
      <c r="C29" s="336"/>
      <c r="D29" s="11"/>
      <c r="E29" s="120"/>
      <c r="F29" s="13"/>
      <c r="G29" s="120"/>
      <c r="H29" s="13"/>
      <c r="I29" s="120"/>
      <c r="J29" s="13"/>
      <c r="K29" s="120"/>
      <c r="L29" s="13"/>
      <c r="M29" s="120"/>
    </row>
    <row r="30" spans="1:13" ht="11.25" customHeight="1">
      <c r="A30" s="9" t="s">
        <v>1926</v>
      </c>
      <c r="B30" s="122"/>
      <c r="C30" s="65"/>
      <c r="D30" s="11"/>
      <c r="E30" s="12">
        <v>8000</v>
      </c>
      <c r="F30" s="13"/>
      <c r="G30" s="12">
        <v>5100</v>
      </c>
      <c r="H30" s="14"/>
      <c r="I30" s="12">
        <v>8284</v>
      </c>
      <c r="J30" s="13"/>
      <c r="K30" s="12">
        <v>8280</v>
      </c>
      <c r="L30" s="14"/>
      <c r="M30" s="12" t="s">
        <v>1549</v>
      </c>
    </row>
    <row r="31" spans="1:13" ht="11.25" customHeight="1">
      <c r="A31" s="9" t="s">
        <v>1755</v>
      </c>
      <c r="B31" s="122"/>
      <c r="C31" s="66" t="s">
        <v>1756</v>
      </c>
      <c r="D31" s="11"/>
      <c r="E31" s="12">
        <v>6100</v>
      </c>
      <c r="F31" s="14"/>
      <c r="G31" s="12">
        <v>14800</v>
      </c>
      <c r="H31" s="13"/>
      <c r="I31" s="12">
        <v>21400</v>
      </c>
      <c r="J31" s="13"/>
      <c r="K31" s="12">
        <v>21400</v>
      </c>
      <c r="L31" s="14"/>
      <c r="M31" s="12" t="s">
        <v>1549</v>
      </c>
    </row>
    <row r="32" spans="1:13" ht="11.25" customHeight="1">
      <c r="A32" s="9" t="s">
        <v>1588</v>
      </c>
      <c r="B32" s="15"/>
      <c r="C32" s="6"/>
      <c r="D32" s="11"/>
      <c r="E32" s="120"/>
      <c r="F32" s="13"/>
      <c r="G32" s="120"/>
      <c r="H32" s="13"/>
      <c r="I32" s="120"/>
      <c r="J32" s="13"/>
      <c r="K32" s="120"/>
      <c r="L32" s="13"/>
      <c r="M32" s="120"/>
    </row>
    <row r="33" spans="1:13" ht="11.25" customHeight="1">
      <c r="A33" s="15" t="s">
        <v>1589</v>
      </c>
      <c r="B33" s="15"/>
      <c r="C33" s="65"/>
      <c r="D33" s="11"/>
      <c r="E33" s="120">
        <v>97600</v>
      </c>
      <c r="F33" s="13"/>
      <c r="G33" s="120">
        <v>66600</v>
      </c>
      <c r="H33" s="14"/>
      <c r="I33" s="120">
        <v>63506</v>
      </c>
      <c r="J33" s="13"/>
      <c r="K33" s="120">
        <v>63500</v>
      </c>
      <c r="L33" s="14"/>
      <c r="M33" s="12" t="s">
        <v>1549</v>
      </c>
    </row>
    <row r="34" spans="1:13" ht="11.25" customHeight="1">
      <c r="A34" s="15" t="s">
        <v>1927</v>
      </c>
      <c r="B34" s="15"/>
      <c r="C34" s="6"/>
      <c r="D34" s="11"/>
      <c r="E34" s="12">
        <v>37500</v>
      </c>
      <c r="F34" s="13"/>
      <c r="G34" s="12">
        <v>40000</v>
      </c>
      <c r="H34" s="13"/>
      <c r="I34" s="12">
        <v>40000</v>
      </c>
      <c r="J34" s="14" t="s">
        <v>1533</v>
      </c>
      <c r="K34" s="12">
        <v>40000</v>
      </c>
      <c r="L34" s="13"/>
      <c r="M34" s="12">
        <v>40000</v>
      </c>
    </row>
    <row r="35" spans="1:13" ht="12" customHeight="1">
      <c r="A35" s="334" t="s">
        <v>795</v>
      </c>
      <c r="B35" s="334"/>
      <c r="C35" s="334"/>
      <c r="D35" s="334"/>
      <c r="E35" s="334"/>
      <c r="F35" s="334"/>
      <c r="G35" s="334"/>
      <c r="H35" s="334"/>
      <c r="I35" s="334"/>
      <c r="J35" s="334"/>
      <c r="K35" s="334"/>
      <c r="L35" s="334"/>
      <c r="M35" s="334"/>
    </row>
    <row r="36" spans="1:13" ht="12" customHeight="1">
      <c r="A36" s="335" t="s">
        <v>1838</v>
      </c>
      <c r="B36" s="335"/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</row>
    <row r="37" spans="1:13" ht="12" customHeight="1">
      <c r="A37" s="335" t="s">
        <v>1853</v>
      </c>
      <c r="B37" s="335"/>
      <c r="C37" s="335"/>
      <c r="D37" s="335"/>
      <c r="E37" s="335"/>
      <c r="F37" s="335"/>
      <c r="G37" s="335"/>
      <c r="H37" s="335"/>
      <c r="I37" s="335"/>
      <c r="J37" s="335"/>
      <c r="K37" s="335"/>
      <c r="L37" s="335"/>
      <c r="M37" s="335"/>
    </row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</sheetData>
  <sheetProtection/>
  <mergeCells count="12">
    <mergeCell ref="A1:M1"/>
    <mergeCell ref="A2:M2"/>
    <mergeCell ref="A3:M3"/>
    <mergeCell ref="A4:M4"/>
    <mergeCell ref="A5:M5"/>
    <mergeCell ref="A6:C6"/>
    <mergeCell ref="A7:C7"/>
    <mergeCell ref="A20:C20"/>
    <mergeCell ref="A29:C29"/>
    <mergeCell ref="A35:M35"/>
    <mergeCell ref="A36:M36"/>
    <mergeCell ref="A37:M37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2008</dc:title>
  <dc:subject/>
  <dc:creator>USGS National Minerals Information Center</dc:creator>
  <cp:keywords>minerals, statistics, Baltics, Caucasus, Central Asia, Eurasia, Estonia, Latvia, Lithuania, Armenia, Azerbaijan, Georgia, Kazakhstan, Kyrgyzstan, Tajikistan, Turkmenistan, Uzbekistan, Belarus, Moldova, Russia</cp:keywords>
  <dc:description/>
  <cp:lastModifiedBy>Robert Callaghan</cp:lastModifiedBy>
  <cp:lastPrinted>2011-07-19T15:42:41Z</cp:lastPrinted>
  <dcterms:created xsi:type="dcterms:W3CDTF">2010-12-01T18:00:11Z</dcterms:created>
  <dcterms:modified xsi:type="dcterms:W3CDTF">2011-07-20T19:38:22Z</dcterms:modified>
  <cp:category/>
  <cp:version/>
  <cp:contentType/>
  <cp:contentStatus/>
</cp:coreProperties>
</file>