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45" yWindow="3390" windowWidth="9600" windowHeight="5280" tabRatio="973" activeTab="0"/>
  </bookViews>
  <sheets>
    <sheet name="Text" sheetId="1" r:id="rId1"/>
    <sheet name="T1" sheetId="2" r:id="rId2"/>
    <sheet name="T2" sheetId="3" r:id="rId3"/>
    <sheet name="T3" sheetId="4" r:id="rId4"/>
    <sheet name="T4" sheetId="5" r:id="rId5"/>
    <sheet name="T5" sheetId="6" r:id="rId6"/>
    <sheet name="Figure 1" sheetId="7" r:id="rId7"/>
    <sheet name="Figure 2" sheetId="8" r:id="rId8"/>
    <sheet name="Figure 3" sheetId="9" r:id="rId9"/>
  </sheets>
  <externalReferences>
    <externalReference r:id="rId12"/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<sst xmlns="http://schemas.openxmlformats.org/spreadsheetml/2006/main" count="148" uniqueCount="110">
  <si>
    <t>TABLE 1</t>
  </si>
  <si>
    <t>TOTAL SALES OF GRADE-A HELIUM</t>
  </si>
  <si>
    <t>(Million cubic meters)</t>
  </si>
  <si>
    <t xml:space="preserve"> </t>
  </si>
  <si>
    <t>Volume</t>
  </si>
  <si>
    <t>Domestic</t>
  </si>
  <si>
    <t>Total</t>
  </si>
  <si>
    <t>Year</t>
  </si>
  <si>
    <t>sales</t>
  </si>
  <si>
    <t>significant digits; may not add to totals shown.</t>
  </si>
  <si>
    <t>Owner or operator</t>
  </si>
  <si>
    <t>Location</t>
  </si>
  <si>
    <t>Product purity</t>
  </si>
  <si>
    <t>Hansford County, TX</t>
  </si>
  <si>
    <t>Liberal, KS</t>
  </si>
  <si>
    <t>Crude helium.</t>
  </si>
  <si>
    <t>Otis, KS</t>
  </si>
  <si>
    <t>Sunray, TX</t>
  </si>
  <si>
    <t>Ulysses, KS</t>
  </si>
  <si>
    <t>Keyes, OK</t>
  </si>
  <si>
    <t>Cheyenne Wells, CO</t>
  </si>
  <si>
    <t>Borger, TX</t>
  </si>
  <si>
    <t>Shute Creek, WY</t>
  </si>
  <si>
    <t>Grade-A helium.</t>
  </si>
  <si>
    <t>Bushton, KS</t>
  </si>
  <si>
    <t>Pioneer Natural Resources Co.</t>
  </si>
  <si>
    <t>Fain, TX</t>
  </si>
  <si>
    <t>Satanta, KS</t>
  </si>
  <si>
    <t>Praxair, Inc.</t>
  </si>
  <si>
    <t>(Thousand cubic meters)</t>
  </si>
  <si>
    <t>Crude helium:</t>
  </si>
  <si>
    <t>Bureau of Land Management (BLM) sold (in-kind</t>
  </si>
  <si>
    <t>and open market)</t>
  </si>
  <si>
    <t>--</t>
  </si>
  <si>
    <t>Private industry:</t>
  </si>
  <si>
    <t>Helium withdrawn from storage</t>
  </si>
  <si>
    <t>Total net helium put into storage</t>
  </si>
  <si>
    <t>Grade-A helium:</t>
  </si>
  <si>
    <t>Private industry sold</t>
  </si>
  <si>
    <t>Total helium stored</t>
  </si>
  <si>
    <t>Helium recovery from natural gas</t>
  </si>
  <si>
    <t>TABLE 4</t>
  </si>
  <si>
    <t>Helium in conservation storage system on January 1:</t>
  </si>
  <si>
    <t>Stored for private producers under contract</t>
  </si>
  <si>
    <t>Input to system:</t>
  </si>
  <si>
    <t>Net deliveries from BLM plants</t>
  </si>
  <si>
    <t xml:space="preserve">Redelivery of helium stored for private producers under contract </t>
  </si>
  <si>
    <t>Helium in conservation storage system on December 31:</t>
  </si>
  <si>
    <t>TABLE 5</t>
  </si>
  <si>
    <t>WORLD GRADE-A HELIUM</t>
  </si>
  <si>
    <t>Capacity</t>
  </si>
  <si>
    <t>ANNUAL PRODUCTION CAPACITY</t>
  </si>
  <si>
    <t xml:space="preserve">     TABLE 3</t>
  </si>
  <si>
    <t xml:space="preserve">at the Cliffside field near Amarillo, TX.  </t>
  </si>
  <si>
    <t>Private helium accepted and stored by BLM</t>
  </si>
  <si>
    <t>Linde Global Helium, Inc.</t>
  </si>
  <si>
    <t>Air Products Helium, Inc.</t>
  </si>
  <si>
    <t>ExxonMobil Gas Marketing Co.</t>
  </si>
  <si>
    <t>plants.</t>
  </si>
  <si>
    <t>at the Cliffside field near Amarillo, TX.</t>
  </si>
  <si>
    <r>
      <t>PRODUCED IN THE UNITED STATES</t>
    </r>
    <r>
      <rPr>
        <vertAlign val="superscript"/>
        <sz val="8"/>
        <color indexed="8"/>
        <rFont val="Times New Roman"/>
        <family val="1"/>
      </rPr>
      <t>1</t>
    </r>
  </si>
  <si>
    <r>
      <t>Exports</t>
    </r>
    <r>
      <rPr>
        <vertAlign val="superscript"/>
        <sz val="8"/>
        <color indexed="8"/>
        <rFont val="Times New Roman"/>
        <family val="1"/>
      </rPr>
      <t>2</t>
    </r>
  </si>
  <si>
    <r>
      <t>1</t>
    </r>
    <r>
      <rPr>
        <sz val="8"/>
        <color indexed="8"/>
        <rFont val="Times New Roman"/>
        <family val="1"/>
      </rPr>
      <t>Data are rounded to no more than three</t>
    </r>
  </si>
  <si>
    <r>
      <t>2</t>
    </r>
    <r>
      <rPr>
        <sz val="8"/>
        <color indexed="8"/>
        <rFont val="Times New Roman"/>
        <family val="1"/>
      </rPr>
      <t>Source:  U.S. Census Bureau.</t>
    </r>
  </si>
  <si>
    <t>LINN Energy, LLC</t>
  </si>
  <si>
    <t>Do.</t>
  </si>
  <si>
    <t>BP America Production Co.</t>
  </si>
  <si>
    <t>DCP Midstream, LLC</t>
  </si>
  <si>
    <t>Midstream Energy Services, LLC</t>
  </si>
  <si>
    <t>OWNERSHIP AND LOCATION OF HELIUM EXTRACTION PLANTS IN THE UNITED STATES IN 2012</t>
  </si>
  <si>
    <t>IACX Energy</t>
  </si>
  <si>
    <t>ONEOK, Inc.</t>
  </si>
  <si>
    <t>K-L Energy Partners, LLC</t>
  </si>
  <si>
    <t>EnCana Oil &amp; Gas (USA) Inc.</t>
  </si>
  <si>
    <t>Nacogdoches Oil &amp; Gas, Inc.</t>
  </si>
  <si>
    <t>Do. Ditto.</t>
  </si>
  <si>
    <t>r</t>
  </si>
  <si>
    <t>AS OF DECEMBER 31, 2012</t>
  </si>
  <si>
    <r>
      <t xml:space="preserve">     HELIUM RECOVERY IN THE UNITED STATES</t>
    </r>
    <r>
      <rPr>
        <vertAlign val="superscript"/>
        <sz val="8"/>
        <color indexed="8"/>
        <rFont val="Times New Roman"/>
        <family val="1"/>
      </rPr>
      <t>1</t>
    </r>
  </si>
  <si>
    <r>
      <t>1</t>
    </r>
    <r>
      <rPr>
        <sz val="8"/>
        <color indexed="8"/>
        <rFont val="Times New Roman"/>
        <family val="1"/>
      </rPr>
      <t>Negative numbers denote a net withdrawal from BLM's underground storage facility, a partially depleted natural gas reservoir</t>
    </r>
  </si>
  <si>
    <r>
      <t>SUMMARY OF BUREAU OF LAND MANAGEMENT HELIUM CONSERVATION STORAGE SYSTEM OPERATIONS</t>
    </r>
    <r>
      <rPr>
        <vertAlign val="superscript"/>
        <sz val="8"/>
        <color indexed="8"/>
        <rFont val="Times New Roman"/>
        <family val="1"/>
      </rPr>
      <t>1, 2</t>
    </r>
  </si>
  <si>
    <r>
      <t>Stored under BLM conservation program</t>
    </r>
    <r>
      <rPr>
        <vertAlign val="superscript"/>
        <sz val="8"/>
        <color indexed="8"/>
        <rFont val="Times New Roman"/>
        <family val="1"/>
      </rPr>
      <t>3</t>
    </r>
  </si>
  <si>
    <r>
      <t>Total</t>
    </r>
    <r>
      <rPr>
        <vertAlign val="superscript"/>
        <sz val="8"/>
        <color indexed="8"/>
        <rFont val="Times New Roman"/>
        <family val="1"/>
      </rPr>
      <t>3</t>
    </r>
  </si>
  <si>
    <r>
      <t>Net addition to system</t>
    </r>
    <r>
      <rPr>
        <vertAlign val="superscript"/>
        <sz val="8"/>
        <color indexed="8"/>
        <rFont val="Times New Roman"/>
        <family val="1"/>
      </rPr>
      <t>3</t>
    </r>
  </si>
  <si>
    <r>
      <rPr>
        <vertAlign val="superscript"/>
        <sz val="8"/>
        <color indexed="8"/>
        <rFont val="Times New Roman"/>
        <family val="1"/>
      </rPr>
      <t>r</t>
    </r>
    <r>
      <rPr>
        <sz val="8"/>
        <color indexed="8"/>
        <rFont val="Times New Roman"/>
        <family val="1"/>
      </rPr>
      <t>Revised. -- Zero.</t>
    </r>
  </si>
  <si>
    <r>
      <t>1</t>
    </r>
    <r>
      <rPr>
        <sz val="8"/>
        <color indexed="8"/>
        <rFont val="Times New Roman"/>
        <family val="1"/>
      </rPr>
      <t>Crude helium is injected into or withdrawn from BLM's underground storage facility, a partially depleted natural gas reservoir</t>
    </r>
  </si>
  <si>
    <r>
      <t>3</t>
    </r>
    <r>
      <rPr>
        <sz val="8"/>
        <color indexed="8"/>
        <rFont val="Times New Roman"/>
        <family val="1"/>
      </rPr>
      <t>Net additions to system do not include in-kind crude sales or transfers. Totals, however, do include crude sales and transfers.</t>
    </r>
  </si>
  <si>
    <r>
      <t>United States</t>
    </r>
    <r>
      <rPr>
        <vertAlign val="superscript"/>
        <sz val="8"/>
        <rFont val="Times New Roman"/>
        <family val="1"/>
      </rPr>
      <t>1</t>
    </r>
  </si>
  <si>
    <r>
      <t>Rest of world</t>
    </r>
    <r>
      <rPr>
        <vertAlign val="superscript"/>
        <sz val="8"/>
        <rFont val="Times New Roman"/>
        <family val="1"/>
      </rPr>
      <t>e</t>
    </r>
  </si>
  <si>
    <r>
      <t>Total</t>
    </r>
    <r>
      <rPr>
        <vertAlign val="superscript"/>
        <sz val="8"/>
        <rFont val="Times New Roman"/>
        <family val="1"/>
      </rPr>
      <t>e</t>
    </r>
  </si>
  <si>
    <r>
      <t>e</t>
    </r>
    <r>
      <rPr>
        <sz val="8"/>
        <color indexed="8"/>
        <rFont val="Times New Roman"/>
        <family val="1"/>
      </rPr>
      <t>Estimated.</t>
    </r>
  </si>
  <si>
    <r>
      <t>1</t>
    </r>
    <r>
      <rPr>
        <sz val="8"/>
        <color indexed="8"/>
        <rFont val="Times New Roman"/>
        <family val="1"/>
      </rPr>
      <t xml:space="preserve">Includes plants on standby as well as operating  </t>
    </r>
  </si>
  <si>
    <r>
      <t>2</t>
    </r>
    <r>
      <rPr>
        <sz val="8"/>
        <color indexed="8"/>
        <rFont val="Times New Roman"/>
        <family val="1"/>
      </rPr>
      <t>Negative numbers denote a net withdrawal from BLM's underground storage facility.</t>
    </r>
  </si>
  <si>
    <r>
      <t>Grade-A helium.</t>
    </r>
    <r>
      <rPr>
        <vertAlign val="superscript"/>
        <sz val="8"/>
        <color indexed="8"/>
        <rFont val="Times New Roman"/>
        <family val="1"/>
      </rPr>
      <t>1</t>
    </r>
  </si>
  <si>
    <r>
      <t>Crude and Grade-A helium.</t>
    </r>
    <r>
      <rPr>
        <vertAlign val="superscript"/>
        <sz val="8"/>
        <color indexed="8"/>
        <rFont val="Times New Roman"/>
        <family val="1"/>
      </rPr>
      <t>1</t>
    </r>
  </si>
  <si>
    <r>
      <t>Moab, UT</t>
    </r>
    <r>
      <rPr>
        <vertAlign val="superscript"/>
        <sz val="8"/>
        <color indexed="8"/>
        <rFont val="Times New Roman"/>
        <family val="1"/>
      </rPr>
      <t>2</t>
    </r>
  </si>
  <si>
    <r>
      <t>Lakin, KS</t>
    </r>
    <r>
      <rPr>
        <vertAlign val="superscript"/>
        <sz val="8"/>
        <color indexed="8"/>
        <rFont val="Times New Roman"/>
        <family val="1"/>
      </rPr>
      <t>2</t>
    </r>
  </si>
  <si>
    <r>
      <t>Shiprock, NM</t>
    </r>
    <r>
      <rPr>
        <vertAlign val="superscript"/>
        <sz val="8"/>
        <color indexed="8"/>
        <rFont val="Times New Roman"/>
        <family val="1"/>
      </rPr>
      <t>2</t>
    </r>
  </si>
  <si>
    <r>
      <t>Bushton, KS</t>
    </r>
    <r>
      <rPr>
        <vertAlign val="superscript"/>
        <sz val="8"/>
        <color indexed="8"/>
        <rFont val="Times New Roman"/>
        <family val="1"/>
      </rPr>
      <t>2</t>
    </r>
  </si>
  <si>
    <r>
      <t>Scott City, KS</t>
    </r>
    <r>
      <rPr>
        <vertAlign val="superscript"/>
        <sz val="8"/>
        <color indexed="8"/>
        <rFont val="Times New Roman"/>
        <family val="1"/>
      </rPr>
      <t>2</t>
    </r>
  </si>
  <si>
    <r>
      <rPr>
        <vertAlign val="superscript"/>
        <sz val="8"/>
        <color indexed="8"/>
        <rFont val="Times New Roman"/>
        <family val="1"/>
      </rPr>
      <t>1</t>
    </r>
    <r>
      <rPr>
        <sz val="8"/>
        <color indexed="8"/>
        <rFont val="Times New Roman"/>
        <family val="1"/>
      </rPr>
      <t>Including liquefaction.</t>
    </r>
  </si>
  <si>
    <r>
      <rPr>
        <vertAlign val="superscript"/>
        <sz val="8"/>
        <color indexed="8"/>
        <rFont val="Times New Roman"/>
        <family val="1"/>
      </rPr>
      <t>2</t>
    </r>
    <r>
      <rPr>
        <sz val="8"/>
        <color indexed="8"/>
        <rFont val="Times New Roman"/>
        <family val="1"/>
      </rPr>
      <t>Plant did not produce helium during 2012.</t>
    </r>
  </si>
  <si>
    <t>TABLE 2</t>
  </si>
  <si>
    <t>This icon is linked to an embedded text document. Double-click on the icon to view the text document.</t>
  </si>
  <si>
    <t xml:space="preserve">Correction posted </t>
  </si>
  <si>
    <t>This workbook includes an embedded Word document and five tables (see tabs below).</t>
  </si>
  <si>
    <t>Helium in 2012</t>
  </si>
  <si>
    <t>Final release:</t>
  </si>
  <si>
    <t>September 27, 2016</t>
  </si>
  <si>
    <t>Advance release: August 7, 2014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</si>
</sst>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mmmm\ d\,\ yyyy;@"/>
  </numFmts>
  <fonts count="75">
    <font>
      <sz val="8"/>
      <name val="Times"/>
      <family val="0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vertAlign val="superscript"/>
      <sz val="8"/>
      <color indexed="8"/>
      <name val="Times New Roman"/>
      <family val="1"/>
    </font>
    <font>
      <vertAlign val="superscript"/>
      <sz val="8"/>
      <name val="Times New Roman"/>
      <family val="1"/>
    </font>
    <font>
      <sz val="8"/>
      <color indexed="10"/>
      <name val="Times New Roman"/>
      <family val="1"/>
    </font>
    <font>
      <b/>
      <sz val="10"/>
      <name val="Times New Roman"/>
      <family val="2"/>
    </font>
    <font>
      <sz val="10"/>
      <name val="Times New Roman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Calibri"/>
      <family val="2"/>
    </font>
    <font>
      <sz val="11"/>
      <color indexed="20"/>
      <name val="Calibri"/>
      <family val="2"/>
    </font>
    <font>
      <sz val="8"/>
      <color indexed="20"/>
      <name val="Calibri"/>
      <family val="2"/>
    </font>
    <font>
      <b/>
      <sz val="11"/>
      <color indexed="52"/>
      <name val="Calibri"/>
      <family val="2"/>
    </font>
    <font>
      <b/>
      <sz val="8"/>
      <color indexed="52"/>
      <name val="Calibri"/>
      <family val="2"/>
    </font>
    <font>
      <b/>
      <sz val="11"/>
      <color indexed="9"/>
      <name val="Calibri"/>
      <family val="2"/>
    </font>
    <font>
      <b/>
      <sz val="8"/>
      <color indexed="9"/>
      <name val="Calibri"/>
      <family val="2"/>
    </font>
    <font>
      <i/>
      <sz val="11"/>
      <color indexed="23"/>
      <name val="Calibri"/>
      <family val="2"/>
    </font>
    <font>
      <i/>
      <sz val="8"/>
      <color indexed="23"/>
      <name val="Calibri"/>
      <family val="2"/>
    </font>
    <font>
      <sz val="11"/>
      <color indexed="17"/>
      <name val="Calibri"/>
      <family val="2"/>
    </font>
    <font>
      <sz val="8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8"/>
      <color indexed="62"/>
      <name val="Calibri"/>
      <family val="2"/>
    </font>
    <font>
      <sz val="11"/>
      <color indexed="52"/>
      <name val="Calibri"/>
      <family val="2"/>
    </font>
    <font>
      <sz val="8"/>
      <color indexed="52"/>
      <name val="Calibri"/>
      <family val="2"/>
    </font>
    <font>
      <sz val="11"/>
      <color indexed="60"/>
      <name val="Calibri"/>
      <family val="2"/>
    </font>
    <font>
      <sz val="8"/>
      <color indexed="60"/>
      <name val="Calibri"/>
      <family val="2"/>
    </font>
    <font>
      <b/>
      <sz val="11"/>
      <color indexed="63"/>
      <name val="Calibri"/>
      <family val="2"/>
    </font>
    <font>
      <b/>
      <sz val="8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Calibri"/>
      <family val="2"/>
    </font>
    <font>
      <sz val="8"/>
      <color indexed="17"/>
      <name val="Times New Roman"/>
      <family val="1"/>
    </font>
    <font>
      <b/>
      <sz val="10"/>
      <color indexed="8"/>
      <name val="Times New Roman"/>
      <family val="1"/>
    </font>
    <font>
      <sz val="7"/>
      <color indexed="8"/>
      <name val="Times New Roman"/>
      <family val="0"/>
    </font>
    <font>
      <sz val="8"/>
      <color indexed="8"/>
      <name val="Times"/>
      <family val="0"/>
    </font>
    <font>
      <sz val="11"/>
      <color theme="1"/>
      <name val="Calibri"/>
      <family val="2"/>
    </font>
    <font>
      <sz val="8"/>
      <color theme="1"/>
      <name val="Calibri"/>
      <family val="2"/>
    </font>
    <font>
      <sz val="11"/>
      <color theme="0"/>
      <name val="Calibri"/>
      <family val="2"/>
    </font>
    <font>
      <sz val="8"/>
      <color theme="0"/>
      <name val="Calibri"/>
      <family val="2"/>
    </font>
    <font>
      <sz val="11"/>
      <color rgb="FF9C0006"/>
      <name val="Calibri"/>
      <family val="2"/>
    </font>
    <font>
      <sz val="8"/>
      <color rgb="FF9C0006"/>
      <name val="Calibri"/>
      <family val="2"/>
    </font>
    <font>
      <b/>
      <sz val="11"/>
      <color rgb="FFFA7D00"/>
      <name val="Calibri"/>
      <family val="2"/>
    </font>
    <font>
      <b/>
      <sz val="8"/>
      <color rgb="FFFA7D00"/>
      <name val="Calibri"/>
      <family val="2"/>
    </font>
    <font>
      <b/>
      <sz val="11"/>
      <color theme="0"/>
      <name val="Calibri"/>
      <family val="2"/>
    </font>
    <font>
      <b/>
      <sz val="8"/>
      <color theme="0"/>
      <name val="Calibri"/>
      <family val="2"/>
    </font>
    <font>
      <i/>
      <sz val="11"/>
      <color rgb="FF7F7F7F"/>
      <name val="Calibri"/>
      <family val="2"/>
    </font>
    <font>
      <i/>
      <sz val="8"/>
      <color rgb="FF7F7F7F"/>
      <name val="Calibri"/>
      <family val="2"/>
    </font>
    <font>
      <sz val="11"/>
      <color rgb="FF006100"/>
      <name val="Calibri"/>
      <family val="2"/>
    </font>
    <font>
      <sz val="8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8"/>
      <color rgb="FF3F3F76"/>
      <name val="Calibri"/>
      <family val="2"/>
    </font>
    <font>
      <sz val="11"/>
      <color rgb="FFFA7D00"/>
      <name val="Calibri"/>
      <family val="2"/>
    </font>
    <font>
      <sz val="8"/>
      <color rgb="FFFA7D00"/>
      <name val="Calibri"/>
      <family val="2"/>
    </font>
    <font>
      <sz val="11"/>
      <color rgb="FF9C6500"/>
      <name val="Calibri"/>
      <family val="2"/>
    </font>
    <font>
      <sz val="8"/>
      <color rgb="FF9C6500"/>
      <name val="Calibri"/>
      <family val="2"/>
    </font>
    <font>
      <b/>
      <sz val="11"/>
      <color rgb="FF3F3F3F"/>
      <name val="Calibri"/>
      <family val="2"/>
    </font>
    <font>
      <b/>
      <sz val="8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Calibri"/>
      <family val="2"/>
    </font>
    <font>
      <sz val="8"/>
      <color rgb="FF00B050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hair"/>
      <bottom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thin"/>
    </border>
    <border>
      <left/>
      <right/>
      <top style="thin"/>
      <bottom/>
    </border>
    <border>
      <left/>
      <right/>
      <top style="hair"/>
      <bottom style="thin"/>
    </border>
    <border>
      <left/>
      <right/>
      <top style="thin"/>
      <bottom style="thin"/>
    </border>
    <border>
      <left/>
      <right/>
      <top style="hair">
        <color indexed="8"/>
      </top>
      <bottom style="hair">
        <color indexed="8"/>
      </bottom>
    </border>
    <border>
      <left/>
      <right/>
      <top/>
      <bottom style="hair">
        <color indexed="8"/>
      </bottom>
    </border>
  </borders>
  <cellStyleXfs count="2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3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3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3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3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3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3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3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3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3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3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3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3" fillId="13" borderId="0" applyNumberFormat="0" applyBorder="0" applyAlignment="0" applyProtection="0"/>
    <xf numFmtId="0" fontId="42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5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5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5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5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5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5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5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5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5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5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5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5" fillId="25" borderId="0" applyNumberFormat="0" applyBorder="0" applyAlignment="0" applyProtection="0"/>
    <xf numFmtId="0" fontId="44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7" fillId="26" borderId="0" applyNumberFormat="0" applyBorder="0" applyAlignment="0" applyProtection="0"/>
    <xf numFmtId="0" fontId="46" fillId="26" borderId="0" applyNumberFormat="0" applyBorder="0" applyAlignment="0" applyProtection="0"/>
    <xf numFmtId="0" fontId="48" fillId="27" borderId="1" applyNumberFormat="0" applyAlignment="0" applyProtection="0"/>
    <xf numFmtId="0" fontId="48" fillId="27" borderId="1" applyNumberFormat="0" applyAlignment="0" applyProtection="0"/>
    <xf numFmtId="0" fontId="49" fillId="27" borderId="1" applyNumberFormat="0" applyAlignment="0" applyProtection="0"/>
    <xf numFmtId="0" fontId="48" fillId="27" borderId="1" applyNumberFormat="0" applyAlignment="0" applyProtection="0"/>
    <xf numFmtId="0" fontId="50" fillId="28" borderId="2" applyNumberFormat="0" applyAlignment="0" applyProtection="0"/>
    <xf numFmtId="0" fontId="50" fillId="28" borderId="2" applyNumberFormat="0" applyAlignment="0" applyProtection="0"/>
    <xf numFmtId="0" fontId="51" fillId="28" borderId="2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2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5" fillId="29" borderId="0" applyNumberFormat="0" applyBorder="0" applyAlignment="0" applyProtection="0"/>
    <xf numFmtId="0" fontId="54" fillId="29" borderId="0" applyNumberFormat="0" applyBorder="0" applyAlignment="0" applyProtection="0"/>
    <xf numFmtId="0" fontId="56" fillId="0" borderId="3" applyNumberFormat="0" applyFill="0" applyAlignment="0" applyProtection="0"/>
    <xf numFmtId="0" fontId="56" fillId="0" borderId="3" applyNumberFormat="0" applyFill="0" applyAlignment="0" applyProtection="0"/>
    <xf numFmtId="0" fontId="56" fillId="0" borderId="3" applyNumberFormat="0" applyFill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7" fillId="0" borderId="4" applyNumberFormat="0" applyFill="0" applyAlignment="0" applyProtection="0"/>
    <xf numFmtId="0" fontId="57" fillId="0" borderId="4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5" applyNumberFormat="0" applyFill="0" applyAlignment="0" applyProtection="0"/>
    <xf numFmtId="0" fontId="58" fillId="0" borderId="5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59" fillId="30" borderId="1" applyNumberFormat="0" applyAlignment="0" applyProtection="0"/>
    <xf numFmtId="0" fontId="60" fillId="30" borderId="1" applyNumberFormat="0" applyAlignment="0" applyProtection="0"/>
    <xf numFmtId="0" fontId="59" fillId="30" borderId="1" applyNumberFormat="0" applyAlignment="0" applyProtection="0"/>
    <xf numFmtId="0" fontId="61" fillId="0" borderId="6" applyNumberFormat="0" applyFill="0" applyAlignment="0" applyProtection="0"/>
    <xf numFmtId="0" fontId="61" fillId="0" borderId="6" applyNumberFormat="0" applyFill="0" applyAlignment="0" applyProtection="0"/>
    <xf numFmtId="0" fontId="62" fillId="0" borderId="6" applyNumberFormat="0" applyFill="0" applyAlignment="0" applyProtection="0"/>
    <xf numFmtId="0" fontId="61" fillId="0" borderId="6" applyNumberFormat="0" applyFill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4" fillId="31" borderId="0" applyNumberFormat="0" applyBorder="0" applyAlignment="0" applyProtection="0"/>
    <xf numFmtId="0" fontId="63" fillId="31" borderId="0" applyNumberFormat="0" applyBorder="0" applyAlignment="0" applyProtection="0"/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32" borderId="7" applyNumberFormat="0" applyFont="0" applyAlignment="0" applyProtection="0"/>
    <xf numFmtId="0" fontId="42" fillId="32" borderId="7" applyNumberFormat="0" applyFont="0" applyAlignment="0" applyProtection="0"/>
    <xf numFmtId="0" fontId="43" fillId="32" borderId="7" applyNumberFormat="0" applyFont="0" applyAlignment="0" applyProtection="0"/>
    <xf numFmtId="0" fontId="65" fillId="27" borderId="8" applyNumberFormat="0" applyAlignment="0" applyProtection="0"/>
    <xf numFmtId="0" fontId="65" fillId="27" borderId="8" applyNumberFormat="0" applyAlignment="0" applyProtection="0"/>
    <xf numFmtId="0" fontId="66" fillId="27" borderId="8" applyNumberForma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8" fillId="0" borderId="9" applyNumberFormat="0" applyFill="0" applyAlignment="0" applyProtection="0"/>
    <xf numFmtId="0" fontId="69" fillId="0" borderId="9" applyNumberFormat="0" applyFill="0" applyAlignment="0" applyProtection="0"/>
    <xf numFmtId="0" fontId="68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 quotePrefix="1">
      <alignment horizontal="left" vertical="center"/>
    </xf>
    <xf numFmtId="0" fontId="3" fillId="0" borderId="12" xfId="0" applyFont="1" applyBorder="1" applyAlignment="1">
      <alignment vertical="center"/>
    </xf>
    <xf numFmtId="164" fontId="2" fillId="0" borderId="12" xfId="0" applyNumberFormat="1" applyFont="1" applyBorder="1" applyAlignment="1">
      <alignment vertical="center"/>
    </xf>
    <xf numFmtId="164" fontId="3" fillId="0" borderId="12" xfId="0" applyNumberFormat="1" applyFont="1" applyBorder="1" applyAlignment="1">
      <alignment vertical="center"/>
    </xf>
    <xf numFmtId="1" fontId="3" fillId="0" borderId="12" xfId="0" applyNumberFormat="1" applyFont="1" applyBorder="1" applyAlignment="1">
      <alignment vertical="center"/>
    </xf>
    <xf numFmtId="0" fontId="3" fillId="0" borderId="10" xfId="0" applyFont="1" applyBorder="1" applyAlignment="1" quotePrefix="1">
      <alignment horizontal="left" vertical="center"/>
    </xf>
    <xf numFmtId="0" fontId="3" fillId="0" borderId="10" xfId="0" applyFont="1" applyBorder="1" applyAlignment="1">
      <alignment vertical="center"/>
    </xf>
    <xf numFmtId="164" fontId="3" fillId="0" borderId="10" xfId="0" applyNumberFormat="1" applyFont="1" applyBorder="1" applyAlignment="1">
      <alignment vertical="center"/>
    </xf>
    <xf numFmtId="1" fontId="3" fillId="0" borderId="10" xfId="0" applyNumberFormat="1" applyFont="1" applyBorder="1" applyAlignment="1">
      <alignment vertical="center"/>
    </xf>
    <xf numFmtId="164" fontId="3" fillId="0" borderId="0" xfId="0" applyNumberFormat="1" applyFont="1" applyAlignment="1">
      <alignment/>
    </xf>
    <xf numFmtId="0" fontId="2" fillId="0" borderId="12" xfId="0" applyNumberFormat="1" applyFont="1" applyBorder="1" applyAlignment="1">
      <alignment vertical="center"/>
    </xf>
    <xf numFmtId="0" fontId="3" fillId="0" borderId="12" xfId="0" applyNumberFormat="1" applyFont="1" applyBorder="1" applyAlignment="1" quotePrefix="1">
      <alignment horizontal="right" vertical="center"/>
    </xf>
    <xf numFmtId="0" fontId="3" fillId="0" borderId="12" xfId="0" applyFont="1" applyBorder="1" applyAlignment="1">
      <alignment/>
    </xf>
    <xf numFmtId="0" fontId="2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2" fillId="0" borderId="10" xfId="0" applyNumberFormat="1" applyFont="1" applyBorder="1" applyAlignment="1">
      <alignment horizontal="left" vertical="center" indent="1"/>
    </xf>
    <xf numFmtId="3" fontId="3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/>
    </xf>
    <xf numFmtId="0" fontId="2" fillId="0" borderId="11" xfId="0" applyNumberFormat="1" applyFont="1" applyBorder="1" applyAlignment="1">
      <alignment horizontal="left" vertical="center" indent="2"/>
    </xf>
    <xf numFmtId="3" fontId="3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/>
    </xf>
    <xf numFmtId="0" fontId="2" fillId="0" borderId="12" xfId="0" applyNumberFormat="1" applyFont="1" applyBorder="1" applyAlignment="1">
      <alignment horizontal="left" vertical="center" indent="1"/>
    </xf>
    <xf numFmtId="3" fontId="3" fillId="0" borderId="14" xfId="0" applyNumberFormat="1" applyFont="1" applyBorder="1" applyAlignment="1">
      <alignment vertical="center"/>
    </xf>
    <xf numFmtId="0" fontId="2" fillId="0" borderId="14" xfId="0" applyNumberFormat="1" applyFont="1" applyBorder="1" applyAlignment="1">
      <alignment vertical="center"/>
    </xf>
    <xf numFmtId="0" fontId="2" fillId="0" borderId="12" xfId="0" applyNumberFormat="1" applyFont="1" applyBorder="1" applyAlignment="1">
      <alignment horizontal="left" vertical="center" indent="2"/>
    </xf>
    <xf numFmtId="3" fontId="3" fillId="0" borderId="11" xfId="0" applyNumberFormat="1" applyFont="1" applyBorder="1" applyAlignment="1">
      <alignment vertical="center"/>
    </xf>
    <xf numFmtId="0" fontId="2" fillId="0" borderId="11" xfId="0" applyNumberFormat="1" applyFont="1" applyBorder="1" applyAlignment="1">
      <alignment vertical="center"/>
    </xf>
    <xf numFmtId="3" fontId="3" fillId="0" borderId="0" xfId="0" applyNumberFormat="1" applyFont="1" applyAlignment="1">
      <alignment/>
    </xf>
    <xf numFmtId="0" fontId="2" fillId="0" borderId="12" xfId="0" applyNumberFormat="1" applyFont="1" applyBorder="1" applyAlignment="1">
      <alignment horizontal="left" vertical="center" indent="3"/>
    </xf>
    <xf numFmtId="0" fontId="3" fillId="0" borderId="15" xfId="0" applyFont="1" applyBorder="1" applyAlignment="1">
      <alignment/>
    </xf>
    <xf numFmtId="3" fontId="3" fillId="0" borderId="0" xfId="0" applyNumberFormat="1" applyFont="1" applyAlignment="1">
      <alignment horizontal="right" vertical="center"/>
    </xf>
    <xf numFmtId="0" fontId="2" fillId="0" borderId="0" xfId="0" applyNumberFormat="1" applyFont="1" applyAlignment="1">
      <alignment horizontal="right" vertical="center"/>
    </xf>
    <xf numFmtId="3" fontId="3" fillId="0" borderId="12" xfId="0" applyNumberFormat="1" applyFont="1" applyBorder="1" applyAlignment="1">
      <alignment vertical="center"/>
    </xf>
    <xf numFmtId="0" fontId="3" fillId="0" borderId="0" xfId="0" applyNumberFormat="1" applyFont="1" applyFill="1" applyBorder="1" applyAlignment="1" quotePrefix="1">
      <alignment horizontal="right" vertical="center"/>
    </xf>
    <xf numFmtId="0" fontId="72" fillId="0" borderId="0" xfId="0" applyFont="1" applyAlignment="1">
      <alignment/>
    </xf>
    <xf numFmtId="3" fontId="3" fillId="0" borderId="0" xfId="0" applyNumberFormat="1" applyFont="1" applyAlignment="1" quotePrefix="1">
      <alignment horizontal="right" vertical="center"/>
    </xf>
    <xf numFmtId="3" fontId="3" fillId="0" borderId="16" xfId="0" applyNumberFormat="1" applyFont="1" applyBorder="1" applyAlignment="1">
      <alignment vertical="center"/>
    </xf>
    <xf numFmtId="0" fontId="2" fillId="0" borderId="16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0" fontId="6" fillId="0" borderId="0" xfId="0" applyFont="1" applyAlignment="1">
      <alignment/>
    </xf>
    <xf numFmtId="0" fontId="3" fillId="0" borderId="17" xfId="0" applyNumberFormat="1" applyFont="1" applyBorder="1" applyAlignment="1">
      <alignment vertical="center"/>
    </xf>
    <xf numFmtId="0" fontId="3" fillId="0" borderId="17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right" vertical="center"/>
    </xf>
    <xf numFmtId="0" fontId="3" fillId="0" borderId="0" xfId="0" applyNumberFormat="1" applyFont="1" applyBorder="1" applyAlignment="1">
      <alignment horizontal="right"/>
    </xf>
    <xf numFmtId="0" fontId="3" fillId="0" borderId="17" xfId="0" applyNumberFormat="1" applyFont="1" applyBorder="1" applyAlignment="1">
      <alignment horizontal="left" vertical="center" indent="1"/>
    </xf>
    <xf numFmtId="0" fontId="3" fillId="0" borderId="18" xfId="0" applyNumberFormat="1" applyFont="1" applyBorder="1" applyAlignment="1">
      <alignment vertical="center"/>
    </xf>
    <xf numFmtId="0" fontId="3" fillId="0" borderId="17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>
      <alignment horizontal="left" vertical="center"/>
    </xf>
    <xf numFmtId="0" fontId="2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left" vertical="center"/>
    </xf>
    <xf numFmtId="0" fontId="3" fillId="0" borderId="0" xfId="0" applyFont="1" applyBorder="1" applyAlignment="1">
      <alignment/>
    </xf>
    <xf numFmtId="3" fontId="3" fillId="0" borderId="15" xfId="0" applyNumberFormat="1" applyFont="1" applyBorder="1" applyAlignment="1">
      <alignment vertical="center"/>
    </xf>
    <xf numFmtId="0" fontId="2" fillId="0" borderId="15" xfId="0" applyNumberFormat="1" applyFont="1" applyBorder="1" applyAlignment="1">
      <alignment vertical="center"/>
    </xf>
    <xf numFmtId="0" fontId="4" fillId="0" borderId="12" xfId="0" applyNumberFormat="1" applyFont="1" applyBorder="1" applyAlignment="1">
      <alignment vertical="center"/>
    </xf>
    <xf numFmtId="0" fontId="73" fillId="0" borderId="12" xfId="0" applyFont="1" applyBorder="1" applyAlignment="1" applyProtection="1">
      <alignment horizontal="center" vertical="center"/>
      <protection locked="0"/>
    </xf>
    <xf numFmtId="0" fontId="73" fillId="0" borderId="12" xfId="0" applyFont="1" applyBorder="1" applyAlignment="1" applyProtection="1">
      <alignment vertical="center"/>
      <protection locked="0"/>
    </xf>
    <xf numFmtId="0" fontId="73" fillId="0" borderId="11" xfId="0" applyFont="1" applyBorder="1" applyAlignment="1" applyProtection="1">
      <alignment vertical="center"/>
      <protection locked="0"/>
    </xf>
    <xf numFmtId="0" fontId="73" fillId="0" borderId="0" xfId="0" applyFont="1" applyFill="1" applyBorder="1" applyAlignment="1" applyProtection="1">
      <alignment vertical="center"/>
      <protection locked="0"/>
    </xf>
    <xf numFmtId="0" fontId="73" fillId="0" borderId="0" xfId="0" applyFont="1" applyAlignment="1" applyProtection="1">
      <alignment vertical="center"/>
      <protection locked="0"/>
    </xf>
    <xf numFmtId="0" fontId="73" fillId="0" borderId="12" xfId="0" applyFont="1" applyBorder="1" applyAlignment="1" applyProtection="1">
      <alignment horizontal="left" vertical="center" indent="1"/>
      <protection locked="0"/>
    </xf>
    <xf numFmtId="0" fontId="0" fillId="0" borderId="0" xfId="0" applyFont="1" applyAlignment="1">
      <alignment/>
    </xf>
    <xf numFmtId="0" fontId="7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73" fillId="0" borderId="0" xfId="0" applyFont="1" applyAlignment="1" applyProtection="1">
      <alignment vertical="center"/>
      <protection locked="0"/>
    </xf>
    <xf numFmtId="0" fontId="73" fillId="0" borderId="11" xfId="0" applyFont="1" applyBorder="1" applyAlignment="1" applyProtection="1">
      <alignment horizontal="center" vertical="center"/>
      <protection locked="0"/>
    </xf>
    <xf numFmtId="0" fontId="73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73" fillId="0" borderId="10" xfId="0" applyFont="1" applyBorder="1" applyAlignment="1" applyProtection="1">
      <alignment vertical="center"/>
      <protection locked="0"/>
    </xf>
    <xf numFmtId="0" fontId="4" fillId="0" borderId="0" xfId="0" applyNumberFormat="1" applyFont="1" applyBorder="1" applyAlignment="1">
      <alignment horizontal="left"/>
    </xf>
    <xf numFmtId="0" fontId="2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/>
    </xf>
    <xf numFmtId="0" fontId="2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4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</cellXfs>
  <cellStyles count="194">
    <cellStyle name="Normal" xfId="0"/>
    <cellStyle name="20% - Accent1" xfId="15"/>
    <cellStyle name="20% - Accent1 2" xfId="16"/>
    <cellStyle name="20% - Accent1 3" xfId="17"/>
    <cellStyle name="20% - Accent1 4" xfId="18"/>
    <cellStyle name="20% - Accent2" xfId="19"/>
    <cellStyle name="20% - Accent2 2" xfId="20"/>
    <cellStyle name="20% - Accent2 3" xfId="21"/>
    <cellStyle name="20% - Accent2 4" xfId="22"/>
    <cellStyle name="20% - Accent3" xfId="23"/>
    <cellStyle name="20% - Accent3 2" xfId="24"/>
    <cellStyle name="20% - Accent3 3" xfId="25"/>
    <cellStyle name="20% - Accent3 4" xfId="26"/>
    <cellStyle name="20% - Accent4" xfId="27"/>
    <cellStyle name="20% - Accent4 2" xfId="28"/>
    <cellStyle name="20% - Accent4 3" xfId="29"/>
    <cellStyle name="20% - Accent4 4" xfId="30"/>
    <cellStyle name="20% - Accent5" xfId="31"/>
    <cellStyle name="20% - Accent5 2" xfId="32"/>
    <cellStyle name="20% - Accent5 3" xfId="33"/>
    <cellStyle name="20% - Accent5 4" xfId="34"/>
    <cellStyle name="20% - Accent6" xfId="35"/>
    <cellStyle name="20% - Accent6 2" xfId="36"/>
    <cellStyle name="20% - Accent6 3" xfId="37"/>
    <cellStyle name="20% - Accent6 4" xfId="38"/>
    <cellStyle name="40% - Accent1" xfId="39"/>
    <cellStyle name="40% - Accent1 2" xfId="40"/>
    <cellStyle name="40% - Accent1 3" xfId="41"/>
    <cellStyle name="40% - Accent1 4" xfId="42"/>
    <cellStyle name="40% - Accent2" xfId="43"/>
    <cellStyle name="40% - Accent2 2" xfId="44"/>
    <cellStyle name="40% - Accent2 3" xfId="45"/>
    <cellStyle name="40% - Accent2 4" xfId="46"/>
    <cellStyle name="40% - Accent3" xfId="47"/>
    <cellStyle name="40% - Accent3 2" xfId="48"/>
    <cellStyle name="40% - Accent3 3" xfId="49"/>
    <cellStyle name="40% - Accent3 4" xfId="50"/>
    <cellStyle name="40% - Accent4" xfId="51"/>
    <cellStyle name="40% - Accent4 2" xfId="52"/>
    <cellStyle name="40% - Accent4 3" xfId="53"/>
    <cellStyle name="40% - Accent4 4" xfId="54"/>
    <cellStyle name="40% - Accent5" xfId="55"/>
    <cellStyle name="40% - Accent5 2" xfId="56"/>
    <cellStyle name="40% - Accent5 3" xfId="57"/>
    <cellStyle name="40% - Accent5 4" xfId="58"/>
    <cellStyle name="40% - Accent6" xfId="59"/>
    <cellStyle name="40% - Accent6 2" xfId="60"/>
    <cellStyle name="40% - Accent6 3" xfId="61"/>
    <cellStyle name="40% - Accent6 4" xfId="62"/>
    <cellStyle name="60% - Accent1" xfId="63"/>
    <cellStyle name="60% - Accent1 2" xfId="64"/>
    <cellStyle name="60% - Accent1 3" xfId="65"/>
    <cellStyle name="60% - Accent1 4" xfId="66"/>
    <cellStyle name="60% - Accent2" xfId="67"/>
    <cellStyle name="60% - Accent2 2" xfId="68"/>
    <cellStyle name="60% - Accent2 3" xfId="69"/>
    <cellStyle name="60% - Accent2 4" xfId="70"/>
    <cellStyle name="60% - Accent3" xfId="71"/>
    <cellStyle name="60% - Accent3 2" xfId="72"/>
    <cellStyle name="60% - Accent3 3" xfId="73"/>
    <cellStyle name="60% - Accent3 4" xfId="74"/>
    <cellStyle name="60% - Accent4" xfId="75"/>
    <cellStyle name="60% - Accent4 2" xfId="76"/>
    <cellStyle name="60% - Accent4 3" xfId="77"/>
    <cellStyle name="60% - Accent4 4" xfId="78"/>
    <cellStyle name="60% - Accent5" xfId="79"/>
    <cellStyle name="60% - Accent5 2" xfId="80"/>
    <cellStyle name="60% - Accent5 3" xfId="81"/>
    <cellStyle name="60% - Accent5 4" xfId="82"/>
    <cellStyle name="60% - Accent6" xfId="83"/>
    <cellStyle name="60% - Accent6 2" xfId="84"/>
    <cellStyle name="60% - Accent6 3" xfId="85"/>
    <cellStyle name="60% - Accent6 4" xfId="86"/>
    <cellStyle name="Accent1" xfId="87"/>
    <cellStyle name="Accent1 2" xfId="88"/>
    <cellStyle name="Accent1 3" xfId="89"/>
    <cellStyle name="Accent1 4" xfId="90"/>
    <cellStyle name="Accent2" xfId="91"/>
    <cellStyle name="Accent2 2" xfId="92"/>
    <cellStyle name="Accent2 3" xfId="93"/>
    <cellStyle name="Accent2 4" xfId="94"/>
    <cellStyle name="Accent3" xfId="95"/>
    <cellStyle name="Accent3 2" xfId="96"/>
    <cellStyle name="Accent3 3" xfId="97"/>
    <cellStyle name="Accent3 4" xfId="98"/>
    <cellStyle name="Accent4" xfId="99"/>
    <cellStyle name="Accent4 2" xfId="100"/>
    <cellStyle name="Accent4 3" xfId="101"/>
    <cellStyle name="Accent4 4" xfId="102"/>
    <cellStyle name="Accent5" xfId="103"/>
    <cellStyle name="Accent5 2" xfId="104"/>
    <cellStyle name="Accent5 3" xfId="105"/>
    <cellStyle name="Accent5 4" xfId="106"/>
    <cellStyle name="Accent6" xfId="107"/>
    <cellStyle name="Accent6 2" xfId="108"/>
    <cellStyle name="Accent6 3" xfId="109"/>
    <cellStyle name="Accent6 4" xfId="110"/>
    <cellStyle name="Bad" xfId="111"/>
    <cellStyle name="Bad 2" xfId="112"/>
    <cellStyle name="Bad 3" xfId="113"/>
    <cellStyle name="Bad 4" xfId="114"/>
    <cellStyle name="Calculation" xfId="115"/>
    <cellStyle name="Calculation 2" xfId="116"/>
    <cellStyle name="Calculation 3" xfId="117"/>
    <cellStyle name="Calculation 4" xfId="118"/>
    <cellStyle name="Check Cell" xfId="119"/>
    <cellStyle name="Check Cell 2" xfId="120"/>
    <cellStyle name="Check Cell 3" xfId="121"/>
    <cellStyle name="Check Cell 4" xfId="122"/>
    <cellStyle name="Comma" xfId="123"/>
    <cellStyle name="Comma [0]" xfId="124"/>
    <cellStyle name="Comma [0] 2" xfId="125"/>
    <cellStyle name="Comma [0] 3" xfId="126"/>
    <cellStyle name="Comma 10" xfId="127"/>
    <cellStyle name="Comma 11" xfId="128"/>
    <cellStyle name="Comma 2" xfId="129"/>
    <cellStyle name="Comma 2 2" xfId="130"/>
    <cellStyle name="Comma 2 2 2" xfId="131"/>
    <cellStyle name="Comma 2 2 3" xfId="132"/>
    <cellStyle name="Comma 2 3" xfId="133"/>
    <cellStyle name="Comma 3" xfId="134"/>
    <cellStyle name="Comma 4" xfId="135"/>
    <cellStyle name="Comma 5" xfId="136"/>
    <cellStyle name="Comma 6" xfId="137"/>
    <cellStyle name="Comma 7" xfId="138"/>
    <cellStyle name="Comma 8" xfId="139"/>
    <cellStyle name="Comma 9" xfId="140"/>
    <cellStyle name="Comma 9 2" xfId="141"/>
    <cellStyle name="Comma 9 3" xfId="142"/>
    <cellStyle name="Currency" xfId="143"/>
    <cellStyle name="Currency [0]" xfId="144"/>
    <cellStyle name="Currency 2" xfId="145"/>
    <cellStyle name="Explanatory Text" xfId="146"/>
    <cellStyle name="Explanatory Text 2" xfId="147"/>
    <cellStyle name="Explanatory Text 3" xfId="148"/>
    <cellStyle name="Explanatory Text 4" xfId="149"/>
    <cellStyle name="Good" xfId="150"/>
    <cellStyle name="Good 2" xfId="151"/>
    <cellStyle name="Good 3" xfId="152"/>
    <cellStyle name="Good 4" xfId="153"/>
    <cellStyle name="Heading 1" xfId="154"/>
    <cellStyle name="Heading 1 2" xfId="155"/>
    <cellStyle name="Heading 1 3" xfId="156"/>
    <cellStyle name="Heading 1 4" xfId="157"/>
    <cellStyle name="Heading 2" xfId="158"/>
    <cellStyle name="Heading 2 2" xfId="159"/>
    <cellStyle name="Heading 2 3" xfId="160"/>
    <cellStyle name="Heading 2 4" xfId="161"/>
    <cellStyle name="Heading 3" xfId="162"/>
    <cellStyle name="Heading 3 2" xfId="163"/>
    <cellStyle name="Heading 3 3" xfId="164"/>
    <cellStyle name="Heading 3 4" xfId="165"/>
    <cellStyle name="Heading 4" xfId="166"/>
    <cellStyle name="Heading 4 2" xfId="167"/>
    <cellStyle name="Heading 4 3" xfId="168"/>
    <cellStyle name="Heading 4 4" xfId="169"/>
    <cellStyle name="Input" xfId="170"/>
    <cellStyle name="Input 2" xfId="171"/>
    <cellStyle name="Input 3" xfId="172"/>
    <cellStyle name="Input 4" xfId="173"/>
    <cellStyle name="Linked Cell" xfId="174"/>
    <cellStyle name="Linked Cell 2" xfId="175"/>
    <cellStyle name="Linked Cell 3" xfId="176"/>
    <cellStyle name="Linked Cell 4" xfId="177"/>
    <cellStyle name="Neutral" xfId="178"/>
    <cellStyle name="Neutral 2" xfId="179"/>
    <cellStyle name="Neutral 3" xfId="180"/>
    <cellStyle name="Neutral 4" xfId="181"/>
    <cellStyle name="Normal 2" xfId="182"/>
    <cellStyle name="Normal 3" xfId="183"/>
    <cellStyle name="Normal 4" xfId="184"/>
    <cellStyle name="Normal 4 2" xfId="185"/>
    <cellStyle name="Normal 5" xfId="186"/>
    <cellStyle name="Normal 5 2" xfId="187"/>
    <cellStyle name="Normal 5 3" xfId="188"/>
    <cellStyle name="Normal 6" xfId="189"/>
    <cellStyle name="Normal 7" xfId="190"/>
    <cellStyle name="Note" xfId="191"/>
    <cellStyle name="Note 2" xfId="192"/>
    <cellStyle name="Note 3" xfId="193"/>
    <cellStyle name="Output" xfId="194"/>
    <cellStyle name="Output 2" xfId="195"/>
    <cellStyle name="Output 3" xfId="196"/>
    <cellStyle name="Output 4" xfId="197"/>
    <cellStyle name="Percent" xfId="198"/>
    <cellStyle name="Title" xfId="199"/>
    <cellStyle name="Total" xfId="200"/>
    <cellStyle name="Total 2" xfId="201"/>
    <cellStyle name="Total 3" xfId="202"/>
    <cellStyle name="Total 4" xfId="203"/>
    <cellStyle name="Warning Text" xfId="204"/>
    <cellStyle name="Warning Text 2" xfId="205"/>
    <cellStyle name="Warning Text 3" xfId="206"/>
    <cellStyle name="Warning Text 4" xfId="2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FIGURE 2
HELIUM RECOVERY IN THE UNITED STATES, 1960–2012</a:t>
            </a:r>
          </a:p>
        </c:rich>
      </c:tx>
      <c:layout>
        <c:manualLayout>
          <c:xMode val="factor"/>
          <c:yMode val="factor"/>
          <c:x val="0.012"/>
          <c:y val="-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075"/>
          <c:y val="0.09975"/>
          <c:w val="0.9565"/>
          <c:h val="0.84875"/>
        </c:manualLayout>
      </c:layout>
      <c:lineChart>
        <c:grouping val="standard"/>
        <c:varyColors val="0"/>
        <c:ser>
          <c:idx val="1"/>
          <c:order val="0"/>
          <c:tx>
            <c:strRef>
              <c:f>'[1]Fig2_Data'!$B$2</c:f>
              <c:strCache>
                <c:ptCount val="1"/>
                <c:pt idx="0">
                  <c:v>RECOVERED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'[1]Fig2_Data'!$A$3:$A$54</c:f>
              <c:numCache>
                <c:ptCount val="52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</c:numCache>
            </c:numRef>
          </c:cat>
          <c:val>
            <c:numRef>
              <c:f>'[1]Fig2_Data'!$B$3:$B$55</c:f>
              <c:numCache>
                <c:ptCount val="53"/>
                <c:pt idx="0">
                  <c:v>12</c:v>
                </c:pt>
                <c:pt idx="1">
                  <c:v>11.5</c:v>
                </c:pt>
                <c:pt idx="2">
                  <c:v>15</c:v>
                </c:pt>
                <c:pt idx="3">
                  <c:v>19.8</c:v>
                </c:pt>
                <c:pt idx="4">
                  <c:v>91</c:v>
                </c:pt>
                <c:pt idx="5">
                  <c:v>112</c:v>
                </c:pt>
                <c:pt idx="6">
                  <c:v>121</c:v>
                </c:pt>
                <c:pt idx="7">
                  <c:v>124.5</c:v>
                </c:pt>
                <c:pt idx="8">
                  <c:v>125</c:v>
                </c:pt>
                <c:pt idx="9">
                  <c:v>124</c:v>
                </c:pt>
                <c:pt idx="10">
                  <c:v>124.5</c:v>
                </c:pt>
                <c:pt idx="11">
                  <c:v>122</c:v>
                </c:pt>
                <c:pt idx="12">
                  <c:v>120</c:v>
                </c:pt>
                <c:pt idx="13">
                  <c:v>115.6</c:v>
                </c:pt>
                <c:pt idx="14">
                  <c:v>101.8</c:v>
                </c:pt>
                <c:pt idx="15">
                  <c:v>51</c:v>
                </c:pt>
                <c:pt idx="16">
                  <c:v>21.1</c:v>
                </c:pt>
                <c:pt idx="17">
                  <c:v>34</c:v>
                </c:pt>
                <c:pt idx="18">
                  <c:v>32</c:v>
                </c:pt>
                <c:pt idx="19">
                  <c:v>32.2</c:v>
                </c:pt>
                <c:pt idx="20">
                  <c:v>37.9</c:v>
                </c:pt>
                <c:pt idx="21">
                  <c:v>32.2</c:v>
                </c:pt>
                <c:pt idx="22">
                  <c:v>7</c:v>
                </c:pt>
                <c:pt idx="23">
                  <c:v>22.7</c:v>
                </c:pt>
                <c:pt idx="24">
                  <c:v>17.3</c:v>
                </c:pt>
                <c:pt idx="25">
                  <c:v>17.1</c:v>
                </c:pt>
                <c:pt idx="26">
                  <c:v>25.5</c:v>
                </c:pt>
                <c:pt idx="27">
                  <c:v>52.5</c:v>
                </c:pt>
                <c:pt idx="28">
                  <c:v>61.5</c:v>
                </c:pt>
                <c:pt idx="29">
                  <c:v>62.3</c:v>
                </c:pt>
                <c:pt idx="30">
                  <c:v>83.4</c:v>
                </c:pt>
                <c:pt idx="31">
                  <c:v>86.4</c:v>
                </c:pt>
                <c:pt idx="32">
                  <c:v>93.1</c:v>
                </c:pt>
                <c:pt idx="33">
                  <c:v>99.2</c:v>
                </c:pt>
                <c:pt idx="34">
                  <c:v>112</c:v>
                </c:pt>
                <c:pt idx="35">
                  <c:v>101</c:v>
                </c:pt>
                <c:pt idx="36">
                  <c:v>103</c:v>
                </c:pt>
                <c:pt idx="37">
                  <c:v>116</c:v>
                </c:pt>
                <c:pt idx="38">
                  <c:v>114</c:v>
                </c:pt>
                <c:pt idx="39">
                  <c:v>114</c:v>
                </c:pt>
                <c:pt idx="40">
                  <c:v>98</c:v>
                </c:pt>
                <c:pt idx="41">
                  <c:v>87</c:v>
                </c:pt>
                <c:pt idx="42">
                  <c:v>87.4</c:v>
                </c:pt>
                <c:pt idx="43">
                  <c:v>86.9</c:v>
                </c:pt>
                <c:pt idx="44">
                  <c:v>86</c:v>
                </c:pt>
                <c:pt idx="45">
                  <c:v>75.9</c:v>
                </c:pt>
                <c:pt idx="46">
                  <c:v>79.4</c:v>
                </c:pt>
                <c:pt idx="47">
                  <c:v>77</c:v>
                </c:pt>
                <c:pt idx="48">
                  <c:v>79.6</c:v>
                </c:pt>
                <c:pt idx="49">
                  <c:v>78</c:v>
                </c:pt>
                <c:pt idx="50">
                  <c:v>75.1</c:v>
                </c:pt>
                <c:pt idx="51">
                  <c:v>71.2</c:v>
                </c:pt>
                <c:pt idx="52">
                  <c:v>75.4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'[1]Fig2_Data'!$C$2</c:f>
              <c:strCache>
                <c:ptCount val="1"/>
                <c:pt idx="0">
                  <c:v>SOLD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5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Ref>
              <c:f>'[1]Fig2_Data'!$A$3:$A$54</c:f>
              <c:numCache>
                <c:ptCount val="52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</c:numCache>
            </c:numRef>
          </c:cat>
          <c:val>
            <c:numRef>
              <c:f>'[1]Fig2_Data'!$C$3:$C$55</c:f>
              <c:numCache>
                <c:ptCount val="53"/>
                <c:pt idx="0">
                  <c:v>10</c:v>
                </c:pt>
                <c:pt idx="1">
                  <c:v>10</c:v>
                </c:pt>
                <c:pt idx="2">
                  <c:v>13</c:v>
                </c:pt>
                <c:pt idx="3">
                  <c:v>13</c:v>
                </c:pt>
                <c:pt idx="4">
                  <c:v>16</c:v>
                </c:pt>
                <c:pt idx="5">
                  <c:v>16</c:v>
                </c:pt>
                <c:pt idx="6">
                  <c:v>19</c:v>
                </c:pt>
                <c:pt idx="7">
                  <c:v>22</c:v>
                </c:pt>
                <c:pt idx="8">
                  <c:v>22</c:v>
                </c:pt>
                <c:pt idx="9">
                  <c:v>18</c:v>
                </c:pt>
                <c:pt idx="10">
                  <c:v>17</c:v>
                </c:pt>
                <c:pt idx="11">
                  <c:v>15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22</c:v>
                </c:pt>
                <c:pt idx="19">
                  <c:v>23</c:v>
                </c:pt>
                <c:pt idx="20">
                  <c:v>25</c:v>
                </c:pt>
                <c:pt idx="21">
                  <c:v>27</c:v>
                </c:pt>
                <c:pt idx="22">
                  <c:v>29</c:v>
                </c:pt>
                <c:pt idx="23">
                  <c:v>29</c:v>
                </c:pt>
                <c:pt idx="24">
                  <c:v>30</c:v>
                </c:pt>
                <c:pt idx="25">
                  <c:v>38</c:v>
                </c:pt>
                <c:pt idx="26">
                  <c:v>40</c:v>
                </c:pt>
                <c:pt idx="27">
                  <c:v>62</c:v>
                </c:pt>
                <c:pt idx="28">
                  <c:v>71</c:v>
                </c:pt>
                <c:pt idx="29">
                  <c:v>80</c:v>
                </c:pt>
                <c:pt idx="30">
                  <c:v>84.8</c:v>
                </c:pt>
                <c:pt idx="31">
                  <c:v>88.1</c:v>
                </c:pt>
                <c:pt idx="32">
                  <c:v>94.4</c:v>
                </c:pt>
                <c:pt idx="33">
                  <c:v>95.6</c:v>
                </c:pt>
                <c:pt idx="34">
                  <c:v>100.4</c:v>
                </c:pt>
                <c:pt idx="35">
                  <c:v>96.1</c:v>
                </c:pt>
                <c:pt idx="36">
                  <c:v>94.7</c:v>
                </c:pt>
                <c:pt idx="37">
                  <c:v>107</c:v>
                </c:pt>
                <c:pt idx="38">
                  <c:v>112</c:v>
                </c:pt>
                <c:pt idx="39">
                  <c:v>116.6</c:v>
                </c:pt>
                <c:pt idx="40">
                  <c:v>126.6</c:v>
                </c:pt>
                <c:pt idx="41">
                  <c:v>131.9</c:v>
                </c:pt>
                <c:pt idx="42">
                  <c:v>127.1</c:v>
                </c:pt>
                <c:pt idx="43">
                  <c:v>122</c:v>
                </c:pt>
                <c:pt idx="44">
                  <c:v>130</c:v>
                </c:pt>
                <c:pt idx="45">
                  <c:v>133</c:v>
                </c:pt>
                <c:pt idx="46">
                  <c:v>137.1</c:v>
                </c:pt>
                <c:pt idx="47">
                  <c:v>137.7</c:v>
                </c:pt>
                <c:pt idx="48">
                  <c:v>129.5</c:v>
                </c:pt>
                <c:pt idx="49">
                  <c:v>117.6</c:v>
                </c:pt>
                <c:pt idx="50">
                  <c:v>128</c:v>
                </c:pt>
                <c:pt idx="51">
                  <c:v>132.3</c:v>
                </c:pt>
                <c:pt idx="52">
                  <c:v>133</c:v>
                </c:pt>
              </c:numCache>
            </c:numRef>
          </c:val>
          <c:smooth val="0"/>
        </c:ser>
        <c:marker val="1"/>
        <c:axId val="37608156"/>
        <c:axId val="63290109"/>
      </c:lineChart>
      <c:catAx>
        <c:axId val="376081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290109"/>
        <c:crosses val="autoZero"/>
        <c:auto val="0"/>
        <c:lblOffset val="100"/>
        <c:tickLblSkip val="5"/>
        <c:noMultiLvlLbl val="0"/>
      </c:catAx>
      <c:valAx>
        <c:axId val="63290109"/>
        <c:scaling>
          <c:orientation val="minMax"/>
          <c:max val="1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MILLION CUBIC METERS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608156"/>
        <c:crossesAt val="1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40225"/>
          <c:y val="0.199"/>
          <c:w val="0.1905"/>
          <c:h val="0.1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FIGURE 3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ESTIMATED HELIUM CONSUMPTION, BY END USE, IN THE UNITED STATES IN 2012</a:t>
            </a:r>
            <a:r>
              <a:rPr lang="en-US" cap="none" sz="800" b="0" i="0" u="none" baseline="30000">
                <a:solidFill>
                  <a:srgbClr val="000000"/>
                </a:solidFill>
              </a:rPr>
              <a:t>1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(Million cubic meters)</a:t>
            </a:r>
          </a:p>
        </c:rich>
      </c:tx>
      <c:layout>
        <c:manualLayout>
          <c:xMode val="factor"/>
          <c:yMode val="factor"/>
          <c:x val="-0.03775"/>
          <c:y val="-0.020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45"/>
          <c:y val="0.29075"/>
          <c:w val="0.805"/>
          <c:h val="0.45325"/>
        </c:manualLayout>
      </c:layout>
      <c:pie3DChart>
        <c:varyColors val="1"/>
        <c:ser>
          <c:idx val="0"/>
          <c:order val="0"/>
          <c:tx>
            <c:strRef>
              <c:f>'[1]Fig3_Data'!$A$7</c:f>
              <c:strCache>
                <c:ptCount val="1"/>
                <c:pt idx="0">
                  <c:v>End use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62626"/>
              </a:solidFill>
              <a:ln w="3175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F2F2F2"/>
              </a:solidFill>
              <a:ln w="3175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7F7F7F"/>
              </a:solidFill>
              <a:ln w="3175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BFBFBF"/>
              </a:solidFill>
              <a:ln w="3175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7F7F7F"/>
              </a:solidFill>
              <a:ln w="3175">
                <a:solidFill>
                  <a:srgbClr val="333333"/>
                </a:solidFill>
              </a:ln>
            </c:spPr>
          </c:dPt>
          <c:dPt>
            <c:idx val="5"/>
            <c:spPr>
              <a:solidFill>
                <a:srgbClr val="FFFFFF"/>
              </a:solidFill>
              <a:ln w="3175">
                <a:solidFill>
                  <a:srgbClr val="333333"/>
                </a:solidFill>
              </a:ln>
            </c:spPr>
          </c:dPt>
          <c:dPt>
            <c:idx val="6"/>
            <c:spPr>
              <a:solidFill>
                <a:srgbClr val="A6A6A6"/>
              </a:solidFill>
              <a:ln w="3175">
                <a:solidFill>
                  <a:srgbClr val="333333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Cryogenics, 12.6 (26%)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Controlled atmosphere, 10.6 (22%)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Breathing mixtures, 
0.97 (2%)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Pressure/purge, 8.2 (17%)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Leak detection, 1.9 (4%)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Welding, 8.2 (17%)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Chromatography/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lifting gas/heat transfer, 5.8 (12%)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'[1]Fig3_Data'!$E$8:$E$14</c:f>
              <c:strCache>
                <c:ptCount val="7"/>
                <c:pt idx="0">
                  <c:v>Cryogenics, 12.558 (26%)</c:v>
                </c:pt>
                <c:pt idx="1">
                  <c:v>Controlled atmosphere, 10.626 (22%)</c:v>
                </c:pt>
                <c:pt idx="2">
                  <c:v>Breathing mixtures, 0.966 (2%)</c:v>
                </c:pt>
                <c:pt idx="3">
                  <c:v>Pressure/purge, 8.211 (17%)</c:v>
                </c:pt>
                <c:pt idx="4">
                  <c:v>Leak detection, 1.932 (4%)</c:v>
                </c:pt>
                <c:pt idx="5">
                  <c:v>Welding, 8.211 (17%)</c:v>
                </c:pt>
                <c:pt idx="6">
                  <c:v>Chromatography/lifting gas/heat transfer, 5.796 (12%)</c:v>
                </c:pt>
              </c:strCache>
            </c:strRef>
          </c:cat>
          <c:val>
            <c:numRef>
              <c:f>'[1]Fig3_Data'!$B$8:$B$14</c:f>
              <c:numCache>
                <c:ptCount val="7"/>
                <c:pt idx="0">
                  <c:v>12.558</c:v>
                </c:pt>
                <c:pt idx="1">
                  <c:v>10.626</c:v>
                </c:pt>
                <c:pt idx="2">
                  <c:v>0.966</c:v>
                </c:pt>
                <c:pt idx="3">
                  <c:v>8.211</c:v>
                </c:pt>
                <c:pt idx="4">
                  <c:v>1.932</c:v>
                </c:pt>
                <c:pt idx="5">
                  <c:v>8.211</c:v>
                </c:pt>
                <c:pt idx="6">
                  <c:v>5.795999999999999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Times"/>
          <a:ea typeface="Times"/>
          <a:cs typeface="Times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542925</xdr:colOff>
      <xdr:row>4</xdr:row>
      <xdr:rowOff>0</xdr:rowOff>
    </xdr:to>
    <xdr:pic>
      <xdr:nvPicPr>
        <xdr:cNvPr id="1" name="Picture 1" descr="USGSid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8002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485775</xdr:colOff>
      <xdr:row>53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191375" cy="812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0.1775</cdr:x>
      <cdr:y>0.46725</cdr:y>
    </cdr:from>
    <cdr:to>
      <cdr:x>0.28825</cdr:x>
      <cdr:y>0.52325</cdr:y>
    </cdr:to>
    <cdr:sp>
      <cdr:nvSpPr>
        <cdr:cNvPr id="1" name="Text Box 1"/>
        <cdr:cNvSpPr txBox="1">
          <a:spLocks noChangeArrowheads="1"/>
        </cdr:cNvSpPr>
      </cdr:nvSpPr>
      <cdr:spPr>
        <a:xfrm>
          <a:off x="1466850" y="1971675"/>
          <a:ext cx="914400" cy="2381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Stored</a:t>
          </a:r>
        </a:p>
      </cdr:txBody>
    </cdr:sp>
  </cdr:relSizeAnchor>
  <cdr:relSizeAnchor xmlns:cdr="http://schemas.openxmlformats.org/drawingml/2006/chartDrawing">
    <cdr:from>
      <cdr:x>0.6105</cdr:x>
      <cdr:y>0.7875</cdr:y>
    </cdr:from>
    <cdr:to>
      <cdr:x>0.833</cdr:x>
      <cdr:y>0.84575</cdr:y>
    </cdr:to>
    <cdr:sp>
      <cdr:nvSpPr>
        <cdr:cNvPr id="2" name="Text Box 2"/>
        <cdr:cNvSpPr txBox="1">
          <a:spLocks noChangeArrowheads="1"/>
        </cdr:cNvSpPr>
      </cdr:nvSpPr>
      <cdr:spPr>
        <a:xfrm>
          <a:off x="5048250" y="3324225"/>
          <a:ext cx="18383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Removed from storage</a:t>
          </a:r>
        </a:p>
      </cdr:txBody>
    </cdr:sp>
  </cdr:relSizeAnchor>
  <cdr:relSizeAnchor xmlns:cdr="http://schemas.openxmlformats.org/drawingml/2006/chartDrawing">
    <cdr:from>
      <cdr:x>0.507</cdr:x>
      <cdr:y>0.773</cdr:y>
    </cdr:from>
    <cdr:to>
      <cdr:x>0.64375</cdr:x>
      <cdr:y>0.80925</cdr:y>
    </cdr:to>
    <cdr:sp>
      <cdr:nvSpPr>
        <cdr:cNvPr id="3" name="Line 3"/>
        <cdr:cNvSpPr>
          <a:spLocks/>
        </cdr:cNvSpPr>
      </cdr:nvSpPr>
      <cdr:spPr>
        <a:xfrm flipH="1" flipV="1">
          <a:off x="4191000" y="3267075"/>
          <a:ext cx="11334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cdr:txBody>
    </cdr:sp>
  </cdr:relSizeAnchor>
  <cdr:relSizeAnchor xmlns:cdr="http://schemas.openxmlformats.org/drawingml/2006/chartDrawing">
    <cdr:from>
      <cdr:x>0.8005</cdr:x>
      <cdr:y>0.3825</cdr:y>
    </cdr:from>
    <cdr:to>
      <cdr:x>0.9005</cdr:x>
      <cdr:y>0.80175</cdr:y>
    </cdr:to>
    <cdr:sp>
      <cdr:nvSpPr>
        <cdr:cNvPr id="4" name="Line 4"/>
        <cdr:cNvSpPr>
          <a:spLocks/>
        </cdr:cNvSpPr>
      </cdr:nvSpPr>
      <cdr:spPr>
        <a:xfrm flipV="1">
          <a:off x="6619875" y="1609725"/>
          <a:ext cx="828675" cy="1771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cdr:txBody>
    </cdr:sp>
  </cdr:relSizeAnchor>
  <cdr:relSizeAnchor xmlns:cdr="http://schemas.openxmlformats.org/drawingml/2006/chartDrawing">
    <cdr:from>
      <cdr:x>0.4315</cdr:x>
      <cdr:y>0.57025</cdr:y>
    </cdr:from>
    <cdr:to>
      <cdr:x>0.44675</cdr:x>
      <cdr:y>0.6285</cdr:y>
    </cdr:to>
    <cdr:sp>
      <cdr:nvSpPr>
        <cdr:cNvPr id="5" name="Text Box 5"/>
        <cdr:cNvSpPr txBox="1">
          <a:spLocks noChangeArrowheads="1"/>
        </cdr:cNvSpPr>
      </cdr:nvSpPr>
      <cdr:spPr>
        <a:xfrm>
          <a:off x="3562350" y="2409825"/>
          <a:ext cx="1238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            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13</xdr:col>
      <xdr:colOff>352425</xdr:colOff>
      <xdr:row>27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277225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28575</xdr:colOff>
      <xdr:row>29</xdr:row>
      <xdr:rowOff>142875</xdr:rowOff>
    </xdr:to>
    <xdr:graphicFrame>
      <xdr:nvGraphicFramePr>
        <xdr:cNvPr id="1" name="Chart 3"/>
        <xdr:cNvGraphicFramePr/>
      </xdr:nvGraphicFramePr>
      <xdr:xfrm>
        <a:off x="0" y="0"/>
        <a:ext cx="673417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V:\MIT%20Publications\Vol1_12\Minerals%20Yearbook\MYB_12_PRINT\PDFs\myb-2012-heliu-f-2014-05-05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ure02"/>
      <sheetName val="Figure03"/>
      <sheetName val="Fig2_Data"/>
      <sheetName val="Fig3_Data"/>
    </sheetNames>
    <sheetDataSet>
      <sheetData sheetId="2">
        <row r="2">
          <cell r="B2" t="str">
            <v>RECOVERED</v>
          </cell>
          <cell r="C2" t="str">
            <v>SOLD</v>
          </cell>
        </row>
        <row r="3">
          <cell r="A3">
            <v>1960</v>
          </cell>
          <cell r="B3">
            <v>12</v>
          </cell>
          <cell r="C3">
            <v>10</v>
          </cell>
        </row>
        <row r="4">
          <cell r="A4">
            <v>1961</v>
          </cell>
          <cell r="B4">
            <v>11.5</v>
          </cell>
          <cell r="C4">
            <v>10</v>
          </cell>
        </row>
        <row r="5">
          <cell r="A5">
            <v>1962</v>
          </cell>
          <cell r="B5">
            <v>15</v>
          </cell>
          <cell r="C5">
            <v>13</v>
          </cell>
        </row>
        <row r="6">
          <cell r="A6">
            <v>1963</v>
          </cell>
          <cell r="B6">
            <v>19.8</v>
          </cell>
          <cell r="C6">
            <v>13</v>
          </cell>
        </row>
        <row r="7">
          <cell r="A7">
            <v>1964</v>
          </cell>
          <cell r="B7">
            <v>91</v>
          </cell>
          <cell r="C7">
            <v>16</v>
          </cell>
        </row>
        <row r="8">
          <cell r="A8">
            <v>1965</v>
          </cell>
          <cell r="B8">
            <v>112</v>
          </cell>
          <cell r="C8">
            <v>16</v>
          </cell>
        </row>
        <row r="9">
          <cell r="A9">
            <v>1966</v>
          </cell>
          <cell r="B9">
            <v>121</v>
          </cell>
          <cell r="C9">
            <v>19</v>
          </cell>
        </row>
        <row r="10">
          <cell r="A10">
            <v>1967</v>
          </cell>
          <cell r="B10">
            <v>124.5</v>
          </cell>
          <cell r="C10">
            <v>22</v>
          </cell>
        </row>
        <row r="11">
          <cell r="A11">
            <v>1968</v>
          </cell>
          <cell r="B11">
            <v>125</v>
          </cell>
          <cell r="C11">
            <v>22</v>
          </cell>
        </row>
        <row r="12">
          <cell r="A12">
            <v>1969</v>
          </cell>
          <cell r="B12">
            <v>124</v>
          </cell>
          <cell r="C12">
            <v>18</v>
          </cell>
        </row>
        <row r="13">
          <cell r="A13">
            <v>1970</v>
          </cell>
          <cell r="B13">
            <v>124.5</v>
          </cell>
          <cell r="C13">
            <v>17</v>
          </cell>
        </row>
        <row r="14">
          <cell r="A14">
            <v>1971</v>
          </cell>
          <cell r="B14">
            <v>122</v>
          </cell>
          <cell r="C14">
            <v>15</v>
          </cell>
        </row>
        <row r="15">
          <cell r="A15">
            <v>1972</v>
          </cell>
          <cell r="B15">
            <v>120</v>
          </cell>
          <cell r="C15">
            <v>15</v>
          </cell>
        </row>
        <row r="16">
          <cell r="A16">
            <v>1973</v>
          </cell>
          <cell r="B16">
            <v>115.6</v>
          </cell>
          <cell r="C16">
            <v>16</v>
          </cell>
        </row>
        <row r="17">
          <cell r="A17">
            <v>1974</v>
          </cell>
          <cell r="B17">
            <v>101.8</v>
          </cell>
          <cell r="C17">
            <v>17</v>
          </cell>
        </row>
        <row r="18">
          <cell r="A18">
            <v>1975</v>
          </cell>
          <cell r="B18">
            <v>51</v>
          </cell>
          <cell r="C18">
            <v>18</v>
          </cell>
        </row>
        <row r="19">
          <cell r="A19">
            <v>1976</v>
          </cell>
          <cell r="B19">
            <v>21.1</v>
          </cell>
          <cell r="C19">
            <v>19</v>
          </cell>
        </row>
        <row r="20">
          <cell r="A20">
            <v>1977</v>
          </cell>
          <cell r="B20">
            <v>34</v>
          </cell>
          <cell r="C20">
            <v>20</v>
          </cell>
        </row>
        <row r="21">
          <cell r="A21">
            <v>1978</v>
          </cell>
          <cell r="B21">
            <v>32</v>
          </cell>
          <cell r="C21">
            <v>22</v>
          </cell>
        </row>
        <row r="22">
          <cell r="A22">
            <v>1979</v>
          </cell>
          <cell r="B22">
            <v>32.2</v>
          </cell>
          <cell r="C22">
            <v>23</v>
          </cell>
        </row>
        <row r="23">
          <cell r="A23">
            <v>1980</v>
          </cell>
          <cell r="B23">
            <v>37.9</v>
          </cell>
          <cell r="C23">
            <v>25</v>
          </cell>
        </row>
        <row r="24">
          <cell r="A24">
            <v>1981</v>
          </cell>
          <cell r="B24">
            <v>32.2</v>
          </cell>
          <cell r="C24">
            <v>27</v>
          </cell>
        </row>
        <row r="25">
          <cell r="A25">
            <v>1982</v>
          </cell>
          <cell r="B25">
            <v>7</v>
          </cell>
          <cell r="C25">
            <v>29</v>
          </cell>
        </row>
        <row r="26">
          <cell r="A26">
            <v>1983</v>
          </cell>
          <cell r="B26">
            <v>22.7</v>
          </cell>
          <cell r="C26">
            <v>29</v>
          </cell>
        </row>
        <row r="27">
          <cell r="A27">
            <v>1984</v>
          </cell>
          <cell r="B27">
            <v>17.3</v>
          </cell>
          <cell r="C27">
            <v>30</v>
          </cell>
        </row>
        <row r="28">
          <cell r="A28">
            <v>1985</v>
          </cell>
          <cell r="B28">
            <v>17.1</v>
          </cell>
          <cell r="C28">
            <v>38</v>
          </cell>
        </row>
        <row r="29">
          <cell r="A29">
            <v>1986</v>
          </cell>
          <cell r="B29">
            <v>25.5</v>
          </cell>
          <cell r="C29">
            <v>40</v>
          </cell>
        </row>
        <row r="30">
          <cell r="A30">
            <v>1987</v>
          </cell>
          <cell r="B30">
            <v>52.5</v>
          </cell>
          <cell r="C30">
            <v>62</v>
          </cell>
        </row>
        <row r="31">
          <cell r="A31">
            <v>1988</v>
          </cell>
          <cell r="B31">
            <v>61.5</v>
          </cell>
          <cell r="C31">
            <v>71</v>
          </cell>
        </row>
        <row r="32">
          <cell r="A32">
            <v>1989</v>
          </cell>
          <cell r="B32">
            <v>62.3</v>
          </cell>
          <cell r="C32">
            <v>80</v>
          </cell>
        </row>
        <row r="33">
          <cell r="A33">
            <v>1990</v>
          </cell>
          <cell r="B33">
            <v>83.4</v>
          </cell>
          <cell r="C33">
            <v>84.8</v>
          </cell>
        </row>
        <row r="34">
          <cell r="A34">
            <v>1991</v>
          </cell>
          <cell r="B34">
            <v>86.4</v>
          </cell>
          <cell r="C34">
            <v>88.1</v>
          </cell>
        </row>
        <row r="35">
          <cell r="A35">
            <v>1992</v>
          </cell>
          <cell r="B35">
            <v>93.1</v>
          </cell>
          <cell r="C35">
            <v>94.4</v>
          </cell>
        </row>
        <row r="36">
          <cell r="A36">
            <v>1993</v>
          </cell>
          <cell r="B36">
            <v>99.2</v>
          </cell>
          <cell r="C36">
            <v>95.6</v>
          </cell>
        </row>
        <row r="37">
          <cell r="A37">
            <v>1994</v>
          </cell>
          <cell r="B37">
            <v>112</v>
          </cell>
          <cell r="C37">
            <v>100.4</v>
          </cell>
        </row>
        <row r="38">
          <cell r="A38">
            <v>1995</v>
          </cell>
          <cell r="B38">
            <v>101</v>
          </cell>
          <cell r="C38">
            <v>96.1</v>
          </cell>
        </row>
        <row r="39">
          <cell r="A39">
            <v>1996</v>
          </cell>
          <cell r="B39">
            <v>103</v>
          </cell>
          <cell r="C39">
            <v>94.7</v>
          </cell>
        </row>
        <row r="40">
          <cell r="A40">
            <v>1997</v>
          </cell>
          <cell r="B40">
            <v>116</v>
          </cell>
          <cell r="C40">
            <v>107</v>
          </cell>
        </row>
        <row r="41">
          <cell r="A41">
            <v>1998</v>
          </cell>
          <cell r="B41">
            <v>114</v>
          </cell>
          <cell r="C41">
            <v>112</v>
          </cell>
        </row>
        <row r="42">
          <cell r="A42">
            <v>1999</v>
          </cell>
          <cell r="B42">
            <v>114</v>
          </cell>
          <cell r="C42">
            <v>116.6</v>
          </cell>
        </row>
        <row r="43">
          <cell r="A43">
            <v>2000</v>
          </cell>
          <cell r="B43">
            <v>98</v>
          </cell>
          <cell r="C43">
            <v>126.6</v>
          </cell>
        </row>
        <row r="44">
          <cell r="A44">
            <v>2001</v>
          </cell>
          <cell r="B44">
            <v>87</v>
          </cell>
          <cell r="C44">
            <v>131.9</v>
          </cell>
        </row>
        <row r="45">
          <cell r="A45">
            <v>2002</v>
          </cell>
          <cell r="B45">
            <v>87.4</v>
          </cell>
          <cell r="C45">
            <v>127.1</v>
          </cell>
        </row>
        <row r="46">
          <cell r="A46">
            <v>2003</v>
          </cell>
          <cell r="B46">
            <v>86.9</v>
          </cell>
          <cell r="C46">
            <v>122</v>
          </cell>
        </row>
        <row r="47">
          <cell r="A47">
            <v>2004</v>
          </cell>
          <cell r="B47">
            <v>86</v>
          </cell>
          <cell r="C47">
            <v>130</v>
          </cell>
        </row>
        <row r="48">
          <cell r="A48">
            <v>2005</v>
          </cell>
          <cell r="B48">
            <v>75.9</v>
          </cell>
          <cell r="C48">
            <v>133</v>
          </cell>
        </row>
        <row r="49">
          <cell r="A49">
            <v>2006</v>
          </cell>
          <cell r="B49">
            <v>79.4</v>
          </cell>
          <cell r="C49">
            <v>137.1</v>
          </cell>
        </row>
        <row r="50">
          <cell r="A50">
            <v>2007</v>
          </cell>
          <cell r="B50">
            <v>77</v>
          </cell>
          <cell r="C50">
            <v>137.7</v>
          </cell>
        </row>
        <row r="51">
          <cell r="A51">
            <v>2008</v>
          </cell>
          <cell r="B51">
            <v>79.6</v>
          </cell>
          <cell r="C51">
            <v>129.5</v>
          </cell>
        </row>
        <row r="52">
          <cell r="A52">
            <v>2009</v>
          </cell>
          <cell r="B52">
            <v>78</v>
          </cell>
          <cell r="C52">
            <v>117.6</v>
          </cell>
        </row>
        <row r="53">
          <cell r="A53">
            <v>2010</v>
          </cell>
          <cell r="B53">
            <v>75.1</v>
          </cell>
          <cell r="C53">
            <v>128</v>
          </cell>
        </row>
        <row r="54">
          <cell r="A54">
            <v>2011</v>
          </cell>
          <cell r="B54">
            <v>71.2</v>
          </cell>
          <cell r="C54">
            <v>132.3</v>
          </cell>
        </row>
        <row r="55">
          <cell r="B55">
            <v>75.4</v>
          </cell>
          <cell r="C55">
            <v>133</v>
          </cell>
        </row>
      </sheetData>
      <sheetData sheetId="3">
        <row r="7">
          <cell r="A7" t="str">
            <v>End use</v>
          </cell>
        </row>
        <row r="8">
          <cell r="B8">
            <v>12.558</v>
          </cell>
          <cell r="E8" t="str">
            <v>Cryogenics, 12.558 (26%)</v>
          </cell>
        </row>
        <row r="9">
          <cell r="B9">
            <v>10.626</v>
          </cell>
          <cell r="E9" t="str">
            <v>Controlled atmosphere, 10.626 (22%)</v>
          </cell>
        </row>
        <row r="10">
          <cell r="B10">
            <v>0.966</v>
          </cell>
          <cell r="E10" t="str">
            <v>Breathing mixtures, 0.966 (2%)</v>
          </cell>
        </row>
        <row r="11">
          <cell r="B11">
            <v>8.211</v>
          </cell>
          <cell r="E11" t="str">
            <v>Pressure/purge, 8.211 (17%)</v>
          </cell>
        </row>
        <row r="12">
          <cell r="B12">
            <v>1.932</v>
          </cell>
          <cell r="E12" t="str">
            <v>Leak detection, 1.932 (4%)</v>
          </cell>
        </row>
        <row r="13">
          <cell r="B13">
            <v>8.211</v>
          </cell>
          <cell r="E13" t="str">
            <v>Welding, 8.211 (17%)</v>
          </cell>
        </row>
        <row r="14">
          <cell r="B14">
            <v>5.795999999999999</v>
          </cell>
          <cell r="E14" t="str">
            <v>Chromatography/lifting gas/heat transfer, 5.796 (12%)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g2_Data"/>
      <sheetName val="Fig3_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2"/>
  <sheetViews>
    <sheetView tabSelected="1" zoomScalePageLayoutView="0" workbookViewId="0" topLeftCell="A1">
      <selection activeCell="W22" sqref="W22"/>
    </sheetView>
  </sheetViews>
  <sheetFormatPr defaultColWidth="9.140625" defaultRowHeight="12"/>
  <cols>
    <col min="1" max="1" width="18.8515625" style="0" customWidth="1"/>
    <col min="2" max="2" width="16.8515625" style="0" bestFit="1" customWidth="1"/>
  </cols>
  <sheetData>
    <row r="1" spans="1:2" ht="12">
      <c r="A1" s="67"/>
      <c r="B1" s="67"/>
    </row>
    <row r="2" spans="1:2" ht="12">
      <c r="A2" s="67"/>
      <c r="B2" s="67"/>
    </row>
    <row r="3" spans="1:2" ht="12">
      <c r="A3" s="67"/>
      <c r="B3" s="67"/>
    </row>
    <row r="4" spans="1:2" ht="12">
      <c r="A4" s="67"/>
      <c r="B4" s="67"/>
    </row>
    <row r="5" spans="1:2" ht="12">
      <c r="A5" s="67"/>
      <c r="B5" s="67"/>
    </row>
    <row r="6" spans="1:2" ht="12.75">
      <c r="A6" s="68"/>
      <c r="B6" s="67"/>
    </row>
    <row r="7" spans="1:2" ht="11.25">
      <c r="A7" s="67"/>
      <c r="B7" s="67"/>
    </row>
    <row r="8" spans="1:2" ht="12.75">
      <c r="A8" s="69" t="s">
        <v>106</v>
      </c>
      <c r="B8" s="67"/>
    </row>
    <row r="9" spans="1:2" ht="12.75">
      <c r="A9" s="70" t="s">
        <v>105</v>
      </c>
      <c r="B9" s="67"/>
    </row>
    <row r="10" spans="1:2" ht="12.75">
      <c r="A10" s="70"/>
      <c r="B10" s="67"/>
    </row>
    <row r="11" spans="1:2" ht="12.75">
      <c r="A11" s="70"/>
      <c r="B11" s="67"/>
    </row>
    <row r="12" spans="1:2" ht="12.75">
      <c r="A12" s="70"/>
      <c r="B12" s="67"/>
    </row>
    <row r="13" spans="1:2" ht="12.75">
      <c r="A13" s="70"/>
      <c r="B13" s="67"/>
    </row>
    <row r="14" spans="1:2" ht="12.75">
      <c r="A14" s="70"/>
      <c r="B14" s="67"/>
    </row>
    <row r="15" spans="1:2" ht="12.75">
      <c r="A15" s="70"/>
      <c r="B15" s="67"/>
    </row>
    <row r="16" spans="1:2" ht="12.75">
      <c r="A16" s="70"/>
      <c r="B16" s="67"/>
    </row>
    <row r="17" spans="1:2" ht="12.75">
      <c r="A17" s="70" t="s">
        <v>103</v>
      </c>
      <c r="B17" s="67"/>
    </row>
    <row r="18" spans="1:2" ht="11.25">
      <c r="A18" s="67"/>
      <c r="B18" s="67"/>
    </row>
    <row r="19" spans="1:2" ht="11.25">
      <c r="A19" s="67" t="s">
        <v>109</v>
      </c>
      <c r="B19" s="71"/>
    </row>
    <row r="20" spans="1:2" ht="11.25" hidden="1">
      <c r="A20" s="67" t="s">
        <v>104</v>
      </c>
      <c r="B20" s="71"/>
    </row>
    <row r="21" spans="1:2" ht="11.25">
      <c r="A21" s="67"/>
      <c r="B21" s="71"/>
    </row>
    <row r="22" spans="1:2" ht="11.25">
      <c r="A22" s="67" t="s">
        <v>107</v>
      </c>
      <c r="B22" s="72" t="s">
        <v>108</v>
      </c>
    </row>
  </sheetData>
  <sheetProtection/>
  <printOptions/>
  <pageMargins left="0.7" right="0.7" top="0.75" bottom="0.75" header="0.3" footer="0.3"/>
  <pageSetup orientation="portrait" paperSize="9"/>
  <drawing r:id="rId3"/>
  <legacyDrawing r:id="rId2"/>
  <oleObjects>
    <oleObject progId="Document" dvAspect="DVASPECT_ICON" shapeId="2836836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:G1"/>
    </sheetView>
  </sheetViews>
  <sheetFormatPr defaultColWidth="9.140625" defaultRowHeight="12"/>
  <cols>
    <col min="1" max="1" width="8.8515625" style="1" customWidth="1"/>
    <col min="2" max="2" width="1.8515625" style="1" customWidth="1"/>
    <col min="3" max="3" width="8.28125" style="1" bestFit="1" customWidth="1"/>
    <col min="4" max="4" width="1.8515625" style="1" customWidth="1"/>
    <col min="5" max="5" width="7.8515625" style="1" bestFit="1" customWidth="1"/>
    <col min="6" max="6" width="1.8515625" style="1" customWidth="1"/>
    <col min="7" max="7" width="7.8515625" style="1" customWidth="1"/>
    <col min="8" max="16384" width="9.28125" style="1" customWidth="1"/>
  </cols>
  <sheetData>
    <row r="1" spans="1:7" ht="11.25" customHeight="1">
      <c r="A1" s="73" t="s">
        <v>0</v>
      </c>
      <c r="B1" s="73"/>
      <c r="C1" s="73"/>
      <c r="D1" s="73"/>
      <c r="E1" s="73"/>
      <c r="F1" s="73"/>
      <c r="G1" s="73"/>
    </row>
    <row r="2" spans="1:7" ht="11.25" customHeight="1">
      <c r="A2" s="73" t="s">
        <v>1</v>
      </c>
      <c r="B2" s="73"/>
      <c r="C2" s="73"/>
      <c r="D2" s="73"/>
      <c r="E2" s="73"/>
      <c r="F2" s="73"/>
      <c r="G2" s="73"/>
    </row>
    <row r="3" spans="1:7" ht="11.25" customHeight="1">
      <c r="A3" s="73" t="s">
        <v>60</v>
      </c>
      <c r="B3" s="73"/>
      <c r="C3" s="73"/>
      <c r="D3" s="73"/>
      <c r="E3" s="73"/>
      <c r="F3" s="73"/>
      <c r="G3" s="73"/>
    </row>
    <row r="4" spans="1:7" ht="11.25" customHeight="1">
      <c r="A4" s="73"/>
      <c r="B4" s="73"/>
      <c r="C4" s="73"/>
      <c r="D4" s="73"/>
      <c r="E4" s="73"/>
      <c r="F4" s="73"/>
      <c r="G4" s="73"/>
    </row>
    <row r="5" spans="1:7" ht="11.25" customHeight="1">
      <c r="A5" s="73" t="s">
        <v>2</v>
      </c>
      <c r="B5" s="73"/>
      <c r="C5" s="73"/>
      <c r="D5" s="73"/>
      <c r="E5" s="73"/>
      <c r="F5" s="73"/>
      <c r="G5" s="73"/>
    </row>
    <row r="6" spans="1:7" ht="11.25" customHeight="1">
      <c r="A6" s="73"/>
      <c r="B6" s="73"/>
      <c r="C6" s="73"/>
      <c r="D6" s="73"/>
      <c r="E6" s="73"/>
      <c r="F6" s="73"/>
      <c r="G6" s="73"/>
    </row>
    <row r="7" spans="1:7" ht="11.25" customHeight="1">
      <c r="A7" s="2" t="s">
        <v>3</v>
      </c>
      <c r="B7" s="2"/>
      <c r="C7" s="76" t="s">
        <v>4</v>
      </c>
      <c r="D7" s="76"/>
      <c r="E7" s="76"/>
      <c r="F7" s="76"/>
      <c r="G7" s="76"/>
    </row>
    <row r="8" spans="1:7" ht="11.25" customHeight="1">
      <c r="A8" s="3"/>
      <c r="B8" s="3"/>
      <c r="C8" s="3" t="s">
        <v>5</v>
      </c>
      <c r="D8" s="3"/>
      <c r="E8" s="3"/>
      <c r="F8" s="3"/>
      <c r="G8" s="3" t="s">
        <v>6</v>
      </c>
    </row>
    <row r="9" spans="1:7" ht="11.25" customHeight="1">
      <c r="A9" s="4" t="s">
        <v>7</v>
      </c>
      <c r="B9" s="4"/>
      <c r="C9" s="4" t="s">
        <v>8</v>
      </c>
      <c r="D9" s="4"/>
      <c r="E9" s="4" t="s">
        <v>61</v>
      </c>
      <c r="F9" s="4"/>
      <c r="G9" s="4" t="s">
        <v>8</v>
      </c>
    </row>
    <row r="10" spans="1:7" ht="11.25" customHeight="1">
      <c r="A10" s="5">
        <v>2008</v>
      </c>
      <c r="B10" s="6"/>
      <c r="C10" s="7">
        <f>+G10-E10</f>
        <v>59.599999999999994</v>
      </c>
      <c r="D10" s="6"/>
      <c r="E10" s="8">
        <v>69.9</v>
      </c>
      <c r="F10" s="6"/>
      <c r="G10" s="9">
        <v>129.5</v>
      </c>
    </row>
    <row r="11" spans="1:7" ht="11.25" customHeight="1">
      <c r="A11" s="5">
        <v>2009</v>
      </c>
      <c r="B11" s="6"/>
      <c r="C11" s="8">
        <f>+G11-E11</f>
        <v>46.5</v>
      </c>
      <c r="D11" s="6"/>
      <c r="E11" s="8">
        <v>71.1</v>
      </c>
      <c r="F11" s="6"/>
      <c r="G11" s="9">
        <v>117.6</v>
      </c>
    </row>
    <row r="12" spans="1:8" ht="11.25" customHeight="1">
      <c r="A12" s="10">
        <v>2010</v>
      </c>
      <c r="B12" s="6"/>
      <c r="C12" s="8">
        <f>+G12-E12</f>
        <v>51.2</v>
      </c>
      <c r="D12" s="11"/>
      <c r="E12" s="12">
        <v>76.8</v>
      </c>
      <c r="F12" s="6"/>
      <c r="G12" s="13">
        <v>128</v>
      </c>
      <c r="H12" s="14"/>
    </row>
    <row r="13" spans="1:7" ht="11.25" customHeight="1">
      <c r="A13" s="5">
        <v>2011</v>
      </c>
      <c r="B13" s="6"/>
      <c r="C13" s="8">
        <v>48</v>
      </c>
      <c r="D13" s="8"/>
      <c r="E13" s="8">
        <f>ROUND(83.98,3)</f>
        <v>83.98</v>
      </c>
      <c r="F13" s="9"/>
      <c r="G13" s="9">
        <f>ROUND(132.27,3)</f>
        <v>132.27</v>
      </c>
    </row>
    <row r="14" spans="1:7" ht="11.25" customHeight="1">
      <c r="A14" s="10">
        <v>2012</v>
      </c>
      <c r="B14" s="11"/>
      <c r="C14" s="12">
        <v>48</v>
      </c>
      <c r="D14" s="12"/>
      <c r="E14" s="12">
        <v>85</v>
      </c>
      <c r="F14" s="13"/>
      <c r="G14" s="9">
        <v>133</v>
      </c>
    </row>
    <row r="15" spans="1:7" ht="11.25" customHeight="1">
      <c r="A15" s="77" t="s">
        <v>62</v>
      </c>
      <c r="B15" s="77"/>
      <c r="C15" s="77"/>
      <c r="D15" s="77"/>
      <c r="E15" s="77"/>
      <c r="F15" s="77"/>
      <c r="G15" s="77"/>
    </row>
    <row r="16" spans="1:7" ht="11.25" customHeight="1">
      <c r="A16" s="75" t="s">
        <v>9</v>
      </c>
      <c r="B16" s="75"/>
      <c r="C16" s="75"/>
      <c r="D16" s="75"/>
      <c r="E16" s="75"/>
      <c r="F16" s="75"/>
      <c r="G16" s="75"/>
    </row>
    <row r="17" spans="1:7" ht="11.25" customHeight="1">
      <c r="A17" s="74" t="s">
        <v>63</v>
      </c>
      <c r="B17" s="75"/>
      <c r="C17" s="75"/>
      <c r="D17" s="75"/>
      <c r="E17" s="75"/>
      <c r="F17" s="75"/>
      <c r="G17" s="75"/>
    </row>
  </sheetData>
  <sheetProtection/>
  <mergeCells count="10">
    <mergeCell ref="A1:G1"/>
    <mergeCell ref="A2:G2"/>
    <mergeCell ref="A3:G3"/>
    <mergeCell ref="A4:G4"/>
    <mergeCell ref="A17:G17"/>
    <mergeCell ref="A5:G5"/>
    <mergeCell ref="A6:G6"/>
    <mergeCell ref="C7:G7"/>
    <mergeCell ref="A15:G15"/>
    <mergeCell ref="A16:G16"/>
  </mergeCells>
  <printOptions/>
  <pageMargins left="0.5" right="0.5" top="0.5" bottom="0.7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A1" sqref="A1:E1"/>
    </sheetView>
  </sheetViews>
  <sheetFormatPr defaultColWidth="9.140625" defaultRowHeight="12"/>
  <cols>
    <col min="1" max="1" width="34.8515625" style="0" customWidth="1"/>
    <col min="2" max="2" width="1.8515625" style="0" customWidth="1"/>
    <col min="3" max="3" width="24.8515625" style="0" customWidth="1"/>
    <col min="4" max="4" width="1.8515625" style="0" customWidth="1"/>
    <col min="5" max="5" width="25.8515625" style="0" customWidth="1"/>
  </cols>
  <sheetData>
    <row r="1" spans="1:5" ht="11.25" customHeight="1">
      <c r="A1" s="80" t="s">
        <v>102</v>
      </c>
      <c r="B1" s="81"/>
      <c r="C1" s="81"/>
      <c r="D1" s="81"/>
      <c r="E1" s="81"/>
    </row>
    <row r="2" spans="1:5" ht="11.25" customHeight="1">
      <c r="A2" s="80" t="s">
        <v>69</v>
      </c>
      <c r="B2" s="80"/>
      <c r="C2" s="80"/>
      <c r="D2" s="80"/>
      <c r="E2" s="80"/>
    </row>
    <row r="3" spans="1:5" ht="11.25" customHeight="1">
      <c r="A3" s="79"/>
      <c r="B3" s="79"/>
      <c r="C3" s="79"/>
      <c r="D3" s="79"/>
      <c r="E3" s="79"/>
    </row>
    <row r="4" spans="1:5" ht="11.25" customHeight="1">
      <c r="A4" s="61" t="s">
        <v>10</v>
      </c>
      <c r="B4" s="61"/>
      <c r="C4" s="61" t="s">
        <v>11</v>
      </c>
      <c r="D4" s="61"/>
      <c r="E4" s="61" t="s">
        <v>12</v>
      </c>
    </row>
    <row r="5" spans="1:5" ht="12" customHeight="1">
      <c r="A5" s="62" t="s">
        <v>56</v>
      </c>
      <c r="B5" s="62"/>
      <c r="C5" s="62" t="s">
        <v>13</v>
      </c>
      <c r="D5" s="62"/>
      <c r="E5" s="62" t="s">
        <v>93</v>
      </c>
    </row>
    <row r="6" spans="1:5" ht="11.25" customHeight="1">
      <c r="A6" s="66" t="s">
        <v>65</v>
      </c>
      <c r="B6" s="62"/>
      <c r="C6" s="62" t="s">
        <v>14</v>
      </c>
      <c r="D6" s="62"/>
      <c r="E6" s="66" t="s">
        <v>65</v>
      </c>
    </row>
    <row r="7" spans="1:5" ht="11.25" customHeight="1">
      <c r="A7" s="62" t="s">
        <v>66</v>
      </c>
      <c r="B7" s="62"/>
      <c r="C7" s="62" t="s">
        <v>17</v>
      </c>
      <c r="D7" s="62"/>
      <c r="E7" s="62" t="s">
        <v>15</v>
      </c>
    </row>
    <row r="8" spans="1:5" ht="12" customHeight="1">
      <c r="A8" s="62" t="s">
        <v>67</v>
      </c>
      <c r="B8" s="62"/>
      <c r="C8" s="62" t="s">
        <v>20</v>
      </c>
      <c r="D8" s="62"/>
      <c r="E8" s="62" t="s">
        <v>94</v>
      </c>
    </row>
    <row r="9" spans="1:5" ht="11.25" customHeight="1">
      <c r="A9" s="66" t="s">
        <v>65</v>
      </c>
      <c r="B9" s="62"/>
      <c r="C9" s="62" t="s">
        <v>13</v>
      </c>
      <c r="D9" s="62"/>
      <c r="E9" s="62" t="s">
        <v>15</v>
      </c>
    </row>
    <row r="10" spans="1:5" ht="11.25" customHeight="1">
      <c r="A10" s="66" t="s">
        <v>65</v>
      </c>
      <c r="B10" s="62"/>
      <c r="C10" s="62" t="s">
        <v>14</v>
      </c>
      <c r="D10" s="62"/>
      <c r="E10" s="66" t="s">
        <v>65</v>
      </c>
    </row>
    <row r="11" spans="1:5" ht="11.25" customHeight="1">
      <c r="A11" s="66" t="s">
        <v>65</v>
      </c>
      <c r="B11" s="62"/>
      <c r="C11" s="62" t="s">
        <v>21</v>
      </c>
      <c r="D11" s="62"/>
      <c r="E11" s="66" t="s">
        <v>65</v>
      </c>
    </row>
    <row r="12" spans="1:5" ht="12" customHeight="1">
      <c r="A12" s="63" t="s">
        <v>73</v>
      </c>
      <c r="B12" s="63"/>
      <c r="C12" s="64" t="s">
        <v>95</v>
      </c>
      <c r="D12" s="63"/>
      <c r="E12" s="65" t="s">
        <v>94</v>
      </c>
    </row>
    <row r="13" spans="1:5" ht="11.25" customHeight="1">
      <c r="A13" s="62" t="s">
        <v>57</v>
      </c>
      <c r="B13" s="62"/>
      <c r="C13" s="62" t="s">
        <v>22</v>
      </c>
      <c r="D13" s="62"/>
      <c r="E13" s="66" t="s">
        <v>65</v>
      </c>
    </row>
    <row r="14" spans="1:5" ht="11.25" customHeight="1">
      <c r="A14" s="62" t="s">
        <v>70</v>
      </c>
      <c r="B14" s="62"/>
      <c r="C14" s="62" t="s">
        <v>16</v>
      </c>
      <c r="D14" s="62"/>
      <c r="E14" s="62" t="s">
        <v>15</v>
      </c>
    </row>
    <row r="15" spans="1:5" ht="12" customHeight="1">
      <c r="A15" s="62" t="s">
        <v>72</v>
      </c>
      <c r="B15" s="62"/>
      <c r="C15" s="62" t="s">
        <v>96</v>
      </c>
      <c r="D15" s="62"/>
      <c r="E15" s="66" t="s">
        <v>65</v>
      </c>
    </row>
    <row r="16" spans="1:5" ht="12" customHeight="1">
      <c r="A16" s="62" t="s">
        <v>55</v>
      </c>
      <c r="B16" s="62"/>
      <c r="C16" s="62" t="s">
        <v>16</v>
      </c>
      <c r="D16" s="62"/>
      <c r="E16" s="62" t="s">
        <v>93</v>
      </c>
    </row>
    <row r="17" spans="1:5" ht="11.25" customHeight="1">
      <c r="A17" s="62" t="s">
        <v>64</v>
      </c>
      <c r="B17" s="62"/>
      <c r="C17" s="62" t="s">
        <v>18</v>
      </c>
      <c r="D17" s="62"/>
      <c r="E17" s="62" t="s">
        <v>15</v>
      </c>
    </row>
    <row r="18" spans="1:5" ht="12" customHeight="1">
      <c r="A18" s="62" t="s">
        <v>68</v>
      </c>
      <c r="B18" s="62"/>
      <c r="C18" s="62" t="s">
        <v>19</v>
      </c>
      <c r="D18" s="62"/>
      <c r="E18" s="62" t="s">
        <v>94</v>
      </c>
    </row>
    <row r="19" spans="1:5" ht="12" customHeight="1">
      <c r="A19" s="62" t="s">
        <v>74</v>
      </c>
      <c r="B19" s="62"/>
      <c r="C19" s="62" t="s">
        <v>97</v>
      </c>
      <c r="D19" s="62"/>
      <c r="E19" s="62" t="s">
        <v>23</v>
      </c>
    </row>
    <row r="20" spans="1:5" ht="12" customHeight="1">
      <c r="A20" s="62" t="s">
        <v>71</v>
      </c>
      <c r="B20" s="62"/>
      <c r="C20" s="62" t="s">
        <v>98</v>
      </c>
      <c r="D20" s="62"/>
      <c r="E20" s="62" t="s">
        <v>15</v>
      </c>
    </row>
    <row r="21" spans="1:5" ht="12" customHeight="1">
      <c r="A21" s="66" t="s">
        <v>65</v>
      </c>
      <c r="B21" s="62"/>
      <c r="C21" s="62" t="s">
        <v>99</v>
      </c>
      <c r="D21" s="62"/>
      <c r="E21" s="66" t="s">
        <v>65</v>
      </c>
    </row>
    <row r="22" spans="1:5" ht="11.25" customHeight="1">
      <c r="A22" s="62" t="s">
        <v>25</v>
      </c>
      <c r="B22" s="62"/>
      <c r="C22" s="62" t="s">
        <v>26</v>
      </c>
      <c r="D22" s="62"/>
      <c r="E22" s="66" t="s">
        <v>65</v>
      </c>
    </row>
    <row r="23" spans="1:5" ht="11.25" customHeight="1">
      <c r="A23" s="66" t="s">
        <v>65</v>
      </c>
      <c r="B23" s="62"/>
      <c r="C23" s="62" t="s">
        <v>27</v>
      </c>
      <c r="D23" s="62"/>
      <c r="E23" s="66" t="s">
        <v>65</v>
      </c>
    </row>
    <row r="24" spans="1:5" ht="12" customHeight="1">
      <c r="A24" s="62" t="s">
        <v>28</v>
      </c>
      <c r="B24" s="62"/>
      <c r="C24" s="62" t="s">
        <v>24</v>
      </c>
      <c r="D24" s="62"/>
      <c r="E24" s="62" t="s">
        <v>93</v>
      </c>
    </row>
    <row r="25" spans="1:5" ht="11.25" customHeight="1">
      <c r="A25" s="66" t="s">
        <v>65</v>
      </c>
      <c r="B25" s="62"/>
      <c r="C25" s="62" t="s">
        <v>18</v>
      </c>
      <c r="D25" s="62"/>
      <c r="E25" s="66" t="s">
        <v>65</v>
      </c>
    </row>
    <row r="26" spans="1:5" ht="11.25" customHeight="1">
      <c r="A26" s="82" t="s">
        <v>75</v>
      </c>
      <c r="B26" s="82"/>
      <c r="C26" s="82"/>
      <c r="D26" s="82"/>
      <c r="E26" s="82"/>
    </row>
    <row r="27" spans="1:5" ht="11.25" customHeight="1">
      <c r="A27" s="78" t="s">
        <v>100</v>
      </c>
      <c r="B27" s="78"/>
      <c r="C27" s="78"/>
      <c r="D27" s="78"/>
      <c r="E27" s="78"/>
    </row>
    <row r="28" spans="1:5" ht="11.25" customHeight="1">
      <c r="A28" s="78" t="s">
        <v>101</v>
      </c>
      <c r="B28" s="78"/>
      <c r="C28" s="78"/>
      <c r="D28" s="78"/>
      <c r="E28" s="78"/>
    </row>
  </sheetData>
  <sheetProtection/>
  <mergeCells count="6">
    <mergeCell ref="A28:E28"/>
    <mergeCell ref="A3:E3"/>
    <mergeCell ref="A1:E1"/>
    <mergeCell ref="A2:E2"/>
    <mergeCell ref="A26:E26"/>
    <mergeCell ref="A27:E27"/>
  </mergeCells>
  <printOptions/>
  <pageMargins left="0.5" right="0.5" top="0.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A1" sqref="A1:K1"/>
    </sheetView>
  </sheetViews>
  <sheetFormatPr defaultColWidth="9.140625" defaultRowHeight="12"/>
  <cols>
    <col min="1" max="1" width="44.28125" style="0" customWidth="1"/>
    <col min="2" max="2" width="1.8515625" style="0" customWidth="1"/>
    <col min="3" max="3" width="10.28125" style="0" customWidth="1"/>
    <col min="4" max="4" width="1.8515625" style="0" customWidth="1"/>
    <col min="5" max="5" width="10.28125" style="0" customWidth="1"/>
    <col min="6" max="6" width="1.8515625" style="0" customWidth="1"/>
    <col min="7" max="7" width="10.28125" style="0" customWidth="1"/>
    <col min="8" max="8" width="1.8515625" style="0" customWidth="1"/>
    <col min="9" max="9" width="10.28125" style="0" customWidth="1"/>
    <col min="10" max="10" width="1.8515625" style="0" customWidth="1"/>
    <col min="11" max="11" width="10.28125" style="0" customWidth="1"/>
  </cols>
  <sheetData>
    <row r="1" spans="1:11" ht="11.25" customHeight="1">
      <c r="A1" s="85" t="s">
        <v>52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ht="11.25" customHeight="1">
      <c r="A2" s="85" t="s">
        <v>78</v>
      </c>
      <c r="B2" s="85"/>
      <c r="C2" s="85"/>
      <c r="D2" s="85"/>
      <c r="E2" s="85"/>
      <c r="F2" s="85"/>
      <c r="G2" s="85"/>
      <c r="H2" s="85"/>
      <c r="I2" s="85"/>
      <c r="J2" s="85"/>
      <c r="K2" s="85"/>
    </row>
    <row r="3" spans="1:11" ht="11.25" customHeight="1">
      <c r="A3" s="85"/>
      <c r="B3" s="85"/>
      <c r="C3" s="85"/>
      <c r="D3" s="85"/>
      <c r="E3" s="85"/>
      <c r="F3" s="85"/>
      <c r="G3" s="85"/>
      <c r="H3" s="85"/>
      <c r="I3" s="85"/>
      <c r="J3" s="86"/>
      <c r="K3" s="86"/>
    </row>
    <row r="4" spans="1:11" ht="11.25" customHeight="1">
      <c r="A4" s="85" t="s">
        <v>29</v>
      </c>
      <c r="B4" s="85"/>
      <c r="C4" s="85"/>
      <c r="D4" s="85"/>
      <c r="E4" s="85"/>
      <c r="F4" s="85"/>
      <c r="G4" s="85"/>
      <c r="H4" s="85"/>
      <c r="I4" s="85"/>
      <c r="J4" s="85"/>
      <c r="K4" s="85"/>
    </row>
    <row r="5" spans="1:11" ht="11.25" customHeight="1">
      <c r="A5" s="87"/>
      <c r="B5" s="87"/>
      <c r="C5" s="87"/>
      <c r="D5" s="87"/>
      <c r="E5" s="87"/>
      <c r="F5" s="87"/>
      <c r="G5" s="87"/>
      <c r="H5" s="87"/>
      <c r="I5" s="87"/>
      <c r="J5" s="88"/>
      <c r="K5" s="88"/>
    </row>
    <row r="6" spans="1:11" ht="11.25" customHeight="1">
      <c r="A6" s="15"/>
      <c r="B6" s="15"/>
      <c r="C6" s="16">
        <v>2008</v>
      </c>
      <c r="D6" s="15"/>
      <c r="E6" s="16">
        <v>2009</v>
      </c>
      <c r="F6" s="15"/>
      <c r="G6" s="16">
        <v>2010</v>
      </c>
      <c r="H6" s="15"/>
      <c r="I6" s="16">
        <v>2011</v>
      </c>
      <c r="J6" s="17"/>
      <c r="K6" s="16">
        <v>2012</v>
      </c>
    </row>
    <row r="7" spans="1:11" ht="11.25" customHeight="1">
      <c r="A7" s="15" t="s">
        <v>30</v>
      </c>
      <c r="B7" s="18"/>
      <c r="C7" s="19"/>
      <c r="D7" s="18"/>
      <c r="E7" s="19"/>
      <c r="F7" s="18"/>
      <c r="G7" s="19"/>
      <c r="H7" s="18"/>
      <c r="I7" s="19"/>
      <c r="J7" s="1"/>
      <c r="K7" s="19"/>
    </row>
    <row r="8" spans="1:11" ht="11.25" customHeight="1">
      <c r="A8" s="20" t="s">
        <v>31</v>
      </c>
      <c r="B8" s="18"/>
      <c r="C8" s="21"/>
      <c r="D8" s="22"/>
      <c r="E8" s="21"/>
      <c r="F8" s="22"/>
      <c r="G8" s="21"/>
      <c r="H8" s="22"/>
      <c r="I8" s="21"/>
      <c r="J8" s="1"/>
      <c r="K8" s="21"/>
    </row>
    <row r="9" spans="1:11" ht="11.25" customHeight="1">
      <c r="A9" s="23" t="s">
        <v>32</v>
      </c>
      <c r="B9" s="18"/>
      <c r="C9" s="24">
        <v>50300</v>
      </c>
      <c r="D9" s="25"/>
      <c r="E9" s="24">
        <v>30200</v>
      </c>
      <c r="F9" s="25"/>
      <c r="G9" s="24">
        <v>66000</v>
      </c>
      <c r="H9" s="25"/>
      <c r="I9" s="24">
        <v>63800</v>
      </c>
      <c r="J9" s="26"/>
      <c r="K9" s="24">
        <v>60600</v>
      </c>
    </row>
    <row r="10" spans="1:11" ht="11.25" customHeight="1">
      <c r="A10" s="27" t="s">
        <v>34</v>
      </c>
      <c r="B10" s="18"/>
      <c r="C10" s="28"/>
      <c r="D10" s="29"/>
      <c r="E10" s="28"/>
      <c r="F10" s="29"/>
      <c r="G10" s="28"/>
      <c r="H10" s="29"/>
      <c r="I10" s="28"/>
      <c r="J10" s="1"/>
      <c r="K10" s="28"/>
    </row>
    <row r="11" spans="1:11" ht="11.25" customHeight="1">
      <c r="A11" s="30" t="s">
        <v>54</v>
      </c>
      <c r="B11" s="18"/>
      <c r="C11" s="24">
        <v>21600</v>
      </c>
      <c r="D11" s="25"/>
      <c r="E11" s="24">
        <v>15800</v>
      </c>
      <c r="F11" s="25"/>
      <c r="G11" s="24">
        <v>12400</v>
      </c>
      <c r="H11" s="25"/>
      <c r="I11" s="24">
        <v>10900</v>
      </c>
      <c r="J11" s="1"/>
      <c r="K11" s="24">
        <v>10400</v>
      </c>
    </row>
    <row r="12" spans="1:11" ht="11.25" customHeight="1">
      <c r="A12" s="30" t="s">
        <v>35</v>
      </c>
      <c r="B12" s="18"/>
      <c r="C12" s="31">
        <v>-71500</v>
      </c>
      <c r="D12" s="32"/>
      <c r="E12" s="31">
        <v>-55400</v>
      </c>
      <c r="F12" s="32"/>
      <c r="G12" s="31">
        <v>-65200</v>
      </c>
      <c r="H12" s="32"/>
      <c r="I12" s="31">
        <v>-72000</v>
      </c>
      <c r="J12" s="33"/>
      <c r="K12" s="31">
        <v>-68000</v>
      </c>
    </row>
    <row r="13" spans="1:11" ht="11.25" customHeight="1">
      <c r="A13" s="34" t="s">
        <v>36</v>
      </c>
      <c r="B13" s="18"/>
      <c r="C13" s="19">
        <v>-49900</v>
      </c>
      <c r="D13" s="18"/>
      <c r="E13" s="19">
        <v>-39600</v>
      </c>
      <c r="F13" s="18"/>
      <c r="G13" s="19">
        <v>-52800</v>
      </c>
      <c r="H13" s="18"/>
      <c r="I13" s="19">
        <f>I11+I12</f>
        <v>-61100</v>
      </c>
      <c r="J13" s="35"/>
      <c r="K13" s="19">
        <f>K11+K12</f>
        <v>-57600</v>
      </c>
    </row>
    <row r="14" spans="1:11" ht="11.25" customHeight="1">
      <c r="A14" s="15" t="s">
        <v>37</v>
      </c>
      <c r="B14" s="18"/>
      <c r="C14" s="28"/>
      <c r="D14" s="29"/>
      <c r="E14" s="28"/>
      <c r="F14" s="29"/>
      <c r="G14" s="28"/>
      <c r="H14" s="29"/>
      <c r="I14" s="28"/>
      <c r="J14" s="1"/>
      <c r="K14" s="28"/>
    </row>
    <row r="15" spans="1:11" ht="11.25" customHeight="1">
      <c r="A15" s="27" t="s">
        <v>38</v>
      </c>
      <c r="B15" s="18"/>
      <c r="C15" s="36">
        <v>129500</v>
      </c>
      <c r="D15" s="37"/>
      <c r="E15" s="36">
        <v>117600</v>
      </c>
      <c r="F15" s="37"/>
      <c r="G15" s="36">
        <v>127900</v>
      </c>
      <c r="H15" s="37"/>
      <c r="I15" s="36">
        <v>132300</v>
      </c>
      <c r="J15" s="1"/>
      <c r="K15" s="36">
        <v>133000</v>
      </c>
    </row>
    <row r="16" spans="1:11" ht="11.25" customHeight="1">
      <c r="A16" s="27" t="s">
        <v>39</v>
      </c>
      <c r="B16" s="18"/>
      <c r="C16" s="19">
        <v>-49900</v>
      </c>
      <c r="D16" s="18"/>
      <c r="E16" s="19">
        <v>-39600</v>
      </c>
      <c r="F16" s="18"/>
      <c r="G16" s="19">
        <v>-52800</v>
      </c>
      <c r="H16" s="18"/>
      <c r="I16" s="19">
        <f>I13</f>
        <v>-61100</v>
      </c>
      <c r="J16" s="1"/>
      <c r="K16" s="19">
        <f>K13</f>
        <v>-57600</v>
      </c>
    </row>
    <row r="17" spans="1:11" ht="11.25" customHeight="1">
      <c r="A17" s="30" t="s">
        <v>40</v>
      </c>
      <c r="B17" s="18"/>
      <c r="C17" s="38">
        <v>79600</v>
      </c>
      <c r="D17" s="15"/>
      <c r="E17" s="38">
        <v>78000</v>
      </c>
      <c r="F17" s="15"/>
      <c r="G17" s="38">
        <f>G15+G16</f>
        <v>75100</v>
      </c>
      <c r="H17" s="15"/>
      <c r="I17" s="38">
        <f>I15+I16</f>
        <v>71200</v>
      </c>
      <c r="J17" s="17"/>
      <c r="K17" s="38">
        <f>K15+K16</f>
        <v>75400</v>
      </c>
    </row>
    <row r="18" spans="1:11" ht="12" customHeight="1">
      <c r="A18" s="83" t="s">
        <v>79</v>
      </c>
      <c r="B18" s="83"/>
      <c r="C18" s="83"/>
      <c r="D18" s="83"/>
      <c r="E18" s="83"/>
      <c r="F18" s="83"/>
      <c r="G18" s="83"/>
      <c r="H18" s="83"/>
      <c r="I18" s="83"/>
      <c r="J18" s="83"/>
      <c r="K18" s="83"/>
    </row>
    <row r="19" spans="1:11" ht="11.25" customHeight="1">
      <c r="A19" s="84" t="s">
        <v>59</v>
      </c>
      <c r="B19" s="84"/>
      <c r="C19" s="84"/>
      <c r="D19" s="84"/>
      <c r="E19" s="84"/>
      <c r="F19" s="84"/>
      <c r="G19" s="84"/>
      <c r="H19" s="84"/>
      <c r="I19" s="84"/>
      <c r="J19" s="84"/>
      <c r="K19" s="84"/>
    </row>
  </sheetData>
  <sheetProtection/>
  <mergeCells count="7">
    <mergeCell ref="A18:K18"/>
    <mergeCell ref="A19:K19"/>
    <mergeCell ref="A1:K1"/>
    <mergeCell ref="A2:K2"/>
    <mergeCell ref="A4:K4"/>
    <mergeCell ref="A3:K3"/>
    <mergeCell ref="A5:K5"/>
  </mergeCells>
  <printOptions/>
  <pageMargins left="0.5" right="0.5" top="0.5" bottom="0.75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A1" sqref="A1:G1"/>
    </sheetView>
  </sheetViews>
  <sheetFormatPr defaultColWidth="9.140625" defaultRowHeight="12"/>
  <cols>
    <col min="1" max="1" width="65.8515625" style="1" customWidth="1"/>
    <col min="2" max="2" width="1.8515625" style="1" customWidth="1"/>
    <col min="3" max="3" width="10.8515625" style="1" customWidth="1"/>
    <col min="4" max="4" width="1.8515625" style="1" customWidth="1"/>
    <col min="5" max="5" width="10.8515625" style="1" customWidth="1"/>
    <col min="6" max="6" width="1.8515625" style="1" customWidth="1"/>
    <col min="7" max="7" width="10.8515625" style="1" customWidth="1"/>
    <col min="8" max="8" width="4.421875" style="1" customWidth="1"/>
    <col min="9" max="16384" width="9.28125" style="1" customWidth="1"/>
  </cols>
  <sheetData>
    <row r="1" spans="1:7" ht="11.25" customHeight="1">
      <c r="A1" s="85" t="s">
        <v>41</v>
      </c>
      <c r="B1" s="85"/>
      <c r="C1" s="85"/>
      <c r="D1" s="85"/>
      <c r="E1" s="85"/>
      <c r="F1" s="85"/>
      <c r="G1" s="85"/>
    </row>
    <row r="2" spans="1:7" ht="11.25" customHeight="1">
      <c r="A2" s="85" t="s">
        <v>80</v>
      </c>
      <c r="B2" s="85"/>
      <c r="C2" s="85"/>
      <c r="D2" s="85"/>
      <c r="E2" s="85"/>
      <c r="F2" s="85"/>
      <c r="G2" s="85"/>
    </row>
    <row r="3" spans="1:7" ht="11.25" customHeight="1">
      <c r="A3" s="85"/>
      <c r="B3" s="85"/>
      <c r="C3" s="85"/>
      <c r="D3" s="85"/>
      <c r="E3" s="85"/>
      <c r="F3" s="85"/>
      <c r="G3" s="85"/>
    </row>
    <row r="4" spans="1:7" ht="11.25" customHeight="1">
      <c r="A4" s="85" t="s">
        <v>29</v>
      </c>
      <c r="B4" s="85"/>
      <c r="C4" s="85"/>
      <c r="D4" s="85"/>
      <c r="E4" s="85"/>
      <c r="F4" s="85"/>
      <c r="G4" s="85"/>
    </row>
    <row r="5" spans="1:7" ht="11.25" customHeight="1">
      <c r="A5" s="85"/>
      <c r="B5" s="85"/>
      <c r="C5" s="85"/>
      <c r="D5" s="85"/>
      <c r="E5" s="85"/>
      <c r="F5" s="85"/>
      <c r="G5" s="85"/>
    </row>
    <row r="6" spans="1:8" s="57" customFormat="1" ht="11.25" customHeight="1">
      <c r="A6" s="15"/>
      <c r="B6" s="15"/>
      <c r="C6" s="16">
        <v>2010</v>
      </c>
      <c r="D6" s="15"/>
      <c r="E6" s="16">
        <v>2011</v>
      </c>
      <c r="F6" s="15"/>
      <c r="G6" s="16">
        <v>2012</v>
      </c>
      <c r="H6" s="39"/>
    </row>
    <row r="7" spans="1:7" ht="11.25" customHeight="1">
      <c r="A7" s="32" t="s">
        <v>42</v>
      </c>
      <c r="B7" s="18"/>
      <c r="C7" s="19"/>
      <c r="D7" s="18"/>
      <c r="E7" s="19"/>
      <c r="F7" s="18"/>
      <c r="G7" s="19"/>
    </row>
    <row r="8" spans="1:8" ht="11.25" customHeight="1">
      <c r="A8" s="27" t="s">
        <v>81</v>
      </c>
      <c r="B8" s="18"/>
      <c r="C8" s="19">
        <v>500500</v>
      </c>
      <c r="D8" s="18"/>
      <c r="E8" s="19">
        <v>433000</v>
      </c>
      <c r="F8" s="18"/>
      <c r="G8" s="19">
        <f>E18</f>
        <v>363400</v>
      </c>
      <c r="H8" s="19"/>
    </row>
    <row r="9" spans="1:8" ht="11.25" customHeight="1">
      <c r="A9" s="27" t="s">
        <v>43</v>
      </c>
      <c r="B9" s="18"/>
      <c r="C9" s="19">
        <v>18600</v>
      </c>
      <c r="D9" s="18"/>
      <c r="E9" s="19">
        <v>31800</v>
      </c>
      <c r="F9" s="18"/>
      <c r="G9" s="19">
        <f>E19</f>
        <v>34400</v>
      </c>
      <c r="H9" s="19"/>
    </row>
    <row r="10" spans="1:7" ht="11.25" customHeight="1">
      <c r="A10" s="30" t="s">
        <v>82</v>
      </c>
      <c r="B10" s="18"/>
      <c r="C10" s="58">
        <f>C9+C8</f>
        <v>519100</v>
      </c>
      <c r="D10" s="59"/>
      <c r="E10" s="58">
        <f>E9+E8</f>
        <v>464800</v>
      </c>
      <c r="F10" s="59"/>
      <c r="G10" s="58">
        <f>G9+G8</f>
        <v>397800</v>
      </c>
    </row>
    <row r="11" spans="1:10" ht="11.25" customHeight="1">
      <c r="A11" s="15" t="s">
        <v>44</v>
      </c>
      <c r="B11" s="18"/>
      <c r="C11" s="28"/>
      <c r="D11" s="29"/>
      <c r="E11" s="28"/>
      <c r="F11" s="29"/>
      <c r="G11" s="28"/>
      <c r="J11" s="40"/>
    </row>
    <row r="12" spans="1:8" ht="11.25" customHeight="1">
      <c r="A12" s="27" t="s">
        <v>45</v>
      </c>
      <c r="B12" s="18"/>
      <c r="C12" s="41" t="s">
        <v>33</v>
      </c>
      <c r="D12" s="37"/>
      <c r="E12" s="41" t="s">
        <v>33</v>
      </c>
      <c r="F12" s="37"/>
      <c r="G12" s="41" t="s">
        <v>33</v>
      </c>
      <c r="H12" s="41"/>
    </row>
    <row r="13" spans="1:8" ht="11.25" customHeight="1">
      <c r="A13" s="27" t="s">
        <v>43</v>
      </c>
      <c r="B13" s="18"/>
      <c r="C13" s="31">
        <v>12400</v>
      </c>
      <c r="D13" s="32"/>
      <c r="E13" s="31">
        <v>10900</v>
      </c>
      <c r="F13" s="32"/>
      <c r="G13" s="31">
        <v>10400</v>
      </c>
      <c r="H13" s="19"/>
    </row>
    <row r="14" spans="1:8" ht="11.25" customHeight="1">
      <c r="A14" s="30" t="s">
        <v>82</v>
      </c>
      <c r="B14" s="18"/>
      <c r="C14" s="24">
        <v>12400</v>
      </c>
      <c r="D14" s="25"/>
      <c r="E14" s="19">
        <v>10900</v>
      </c>
      <c r="F14" s="25"/>
      <c r="G14" s="19">
        <v>10400</v>
      </c>
      <c r="H14" s="24"/>
    </row>
    <row r="15" spans="1:8" ht="11.25" customHeight="1">
      <c r="A15" s="15" t="s">
        <v>46</v>
      </c>
      <c r="B15" s="18"/>
      <c r="C15" s="19">
        <v>-65200</v>
      </c>
      <c r="D15" s="18"/>
      <c r="E15" s="19">
        <v>-72000</v>
      </c>
      <c r="F15" s="18"/>
      <c r="G15" s="19">
        <v>-68000</v>
      </c>
      <c r="H15" s="24"/>
    </row>
    <row r="16" spans="1:8" ht="11.25" customHeight="1">
      <c r="A16" s="27" t="s">
        <v>83</v>
      </c>
      <c r="B16" s="18"/>
      <c r="C16" s="42">
        <v>-52800</v>
      </c>
      <c r="D16" s="43"/>
      <c r="E16" s="42">
        <f>E14+E15</f>
        <v>-61100</v>
      </c>
      <c r="F16" s="43"/>
      <c r="G16" s="42">
        <f>G14+G15</f>
        <v>-57600</v>
      </c>
      <c r="H16" s="24"/>
    </row>
    <row r="17" spans="1:7" ht="11.25" customHeight="1">
      <c r="A17" s="15" t="s">
        <v>47</v>
      </c>
      <c r="B17" s="18"/>
      <c r="C17" s="19"/>
      <c r="D17" s="18"/>
      <c r="E17" s="19"/>
      <c r="F17" s="18"/>
      <c r="G17" s="19"/>
    </row>
    <row r="18" spans="1:9" ht="11.25" customHeight="1">
      <c r="A18" s="27" t="s">
        <v>81</v>
      </c>
      <c r="B18" s="18"/>
      <c r="C18" s="19">
        <v>433000</v>
      </c>
      <c r="D18" s="18"/>
      <c r="E18" s="19">
        <v>363400</v>
      </c>
      <c r="F18" s="44" t="s">
        <v>76</v>
      </c>
      <c r="G18" s="19">
        <f>MROUND(10865*27.737,100)</f>
        <v>301400</v>
      </c>
      <c r="H18" s="19"/>
      <c r="I18" s="45"/>
    </row>
    <row r="19" spans="1:8" ht="11.25" customHeight="1">
      <c r="A19" s="27" t="s">
        <v>43</v>
      </c>
      <c r="B19" s="18"/>
      <c r="C19" s="19">
        <v>31800</v>
      </c>
      <c r="D19" s="18"/>
      <c r="E19" s="19">
        <v>34400</v>
      </c>
      <c r="F19" s="18"/>
      <c r="G19" s="19">
        <f>MROUND(1329*27.737,100)</f>
        <v>36900</v>
      </c>
      <c r="H19" s="19"/>
    </row>
    <row r="20" spans="1:7" ht="11.25" customHeight="1">
      <c r="A20" s="30" t="s">
        <v>82</v>
      </c>
      <c r="B20" s="32"/>
      <c r="C20" s="38">
        <f>C19+C18</f>
        <v>464800</v>
      </c>
      <c r="D20" s="15"/>
      <c r="E20" s="38">
        <f>E19+E18</f>
        <v>397800</v>
      </c>
      <c r="F20" s="60" t="s">
        <v>76</v>
      </c>
      <c r="G20" s="38">
        <f>G19+G18</f>
        <v>338300</v>
      </c>
    </row>
    <row r="21" spans="1:7" ht="11.25" customHeight="1">
      <c r="A21" s="84" t="s">
        <v>84</v>
      </c>
      <c r="B21" s="84"/>
      <c r="C21" s="84"/>
      <c r="D21" s="84"/>
      <c r="E21" s="84"/>
      <c r="F21" s="84"/>
      <c r="G21" s="84"/>
    </row>
    <row r="22" spans="1:7" ht="11.25" customHeight="1">
      <c r="A22" s="89" t="s">
        <v>85</v>
      </c>
      <c r="B22" s="84"/>
      <c r="C22" s="84"/>
      <c r="D22" s="84"/>
      <c r="E22" s="84"/>
      <c r="F22" s="84"/>
      <c r="G22" s="84"/>
    </row>
    <row r="23" spans="1:7" ht="11.25" customHeight="1">
      <c r="A23" s="84" t="s">
        <v>53</v>
      </c>
      <c r="B23" s="84"/>
      <c r="C23" s="84"/>
      <c r="D23" s="84"/>
      <c r="E23" s="84"/>
      <c r="F23" s="84"/>
      <c r="G23" s="84"/>
    </row>
    <row r="24" spans="1:7" ht="11.25" customHeight="1">
      <c r="A24" s="89" t="s">
        <v>92</v>
      </c>
      <c r="B24" s="84"/>
      <c r="C24" s="84"/>
      <c r="D24" s="84"/>
      <c r="E24" s="84"/>
      <c r="F24" s="84"/>
      <c r="G24" s="84"/>
    </row>
    <row r="25" spans="1:7" ht="11.25" customHeight="1">
      <c r="A25" s="89" t="s">
        <v>86</v>
      </c>
      <c r="B25" s="89"/>
      <c r="C25" s="89"/>
      <c r="D25" s="89"/>
      <c r="E25" s="89"/>
      <c r="F25" s="89"/>
      <c r="G25" s="89"/>
    </row>
  </sheetData>
  <sheetProtection/>
  <mergeCells count="10">
    <mergeCell ref="A1:G1"/>
    <mergeCell ref="A2:G2"/>
    <mergeCell ref="A3:G3"/>
    <mergeCell ref="A4:G4"/>
    <mergeCell ref="A24:G24"/>
    <mergeCell ref="A25:G25"/>
    <mergeCell ref="A5:G5"/>
    <mergeCell ref="A21:G21"/>
    <mergeCell ref="A22:G22"/>
    <mergeCell ref="A23:G23"/>
  </mergeCells>
  <printOptions/>
  <pageMargins left="0.5" right="0.5" top="0.5" bottom="0.75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A1" sqref="A1:C1"/>
    </sheetView>
  </sheetViews>
  <sheetFormatPr defaultColWidth="9.140625" defaultRowHeight="12"/>
  <cols>
    <col min="1" max="1" width="30.7109375" style="1" customWidth="1"/>
    <col min="2" max="2" width="1.8515625" style="1" customWidth="1"/>
    <col min="3" max="3" width="10.00390625" style="1" customWidth="1"/>
    <col min="4" max="16384" width="9.28125" style="1" customWidth="1"/>
  </cols>
  <sheetData>
    <row r="1" spans="1:3" ht="11.25" customHeight="1">
      <c r="A1" s="85" t="s">
        <v>48</v>
      </c>
      <c r="B1" s="85"/>
      <c r="C1" s="85"/>
    </row>
    <row r="2" spans="1:3" ht="11.25" customHeight="1">
      <c r="A2" s="85" t="s">
        <v>49</v>
      </c>
      <c r="B2" s="85"/>
      <c r="C2" s="85"/>
    </row>
    <row r="3" spans="1:3" ht="11.25" customHeight="1">
      <c r="A3" s="85" t="s">
        <v>51</v>
      </c>
      <c r="B3" s="85"/>
      <c r="C3" s="85"/>
    </row>
    <row r="4" spans="1:3" ht="11.25" customHeight="1">
      <c r="A4" s="90" t="s">
        <v>77</v>
      </c>
      <c r="B4" s="90"/>
      <c r="C4" s="90"/>
    </row>
    <row r="5" spans="1:3" ht="11.25" customHeight="1">
      <c r="A5" s="90"/>
      <c r="B5" s="90"/>
      <c r="C5" s="90"/>
    </row>
    <row r="6" spans="1:3" ht="11.25" customHeight="1">
      <c r="A6" s="90" t="s">
        <v>2</v>
      </c>
      <c r="B6" s="90"/>
      <c r="C6" s="90"/>
    </row>
    <row r="7" spans="1:3" ht="11.25" customHeight="1">
      <c r="A7" s="91"/>
      <c r="B7" s="91"/>
      <c r="C7" s="91"/>
    </row>
    <row r="8" spans="1:3" ht="11.25" customHeight="1">
      <c r="A8" s="46"/>
      <c r="B8" s="46"/>
      <c r="C8" s="47" t="s">
        <v>50</v>
      </c>
    </row>
    <row r="9" spans="1:3" ht="11.25" customHeight="1">
      <c r="A9" s="46" t="s">
        <v>87</v>
      </c>
      <c r="B9" s="48"/>
      <c r="C9" s="49">
        <v>132</v>
      </c>
    </row>
    <row r="10" spans="1:3" ht="11.25" customHeight="1">
      <c r="A10" s="46" t="s">
        <v>88</v>
      </c>
      <c r="B10" s="48"/>
      <c r="C10" s="50">
        <f>C11-C9</f>
        <v>40</v>
      </c>
    </row>
    <row r="11" spans="1:3" ht="11.25" customHeight="1">
      <c r="A11" s="51" t="s">
        <v>89</v>
      </c>
      <c r="B11" s="52"/>
      <c r="C11" s="53">
        <v>172</v>
      </c>
    </row>
    <row r="12" ht="11.25" customHeight="1">
      <c r="A12" s="54" t="s">
        <v>90</v>
      </c>
    </row>
    <row r="13" spans="1:3" ht="11.25" customHeight="1">
      <c r="A13" s="56" t="s">
        <v>91</v>
      </c>
      <c r="B13" s="56"/>
      <c r="C13" s="56"/>
    </row>
    <row r="14" spans="1:3" ht="11.25" customHeight="1">
      <c r="A14" s="55" t="s">
        <v>58</v>
      </c>
      <c r="B14" s="55"/>
      <c r="C14" s="55"/>
    </row>
  </sheetData>
  <sheetProtection/>
  <mergeCells count="7">
    <mergeCell ref="A6:C6"/>
    <mergeCell ref="A7:C7"/>
    <mergeCell ref="A1:C1"/>
    <mergeCell ref="A2:C2"/>
    <mergeCell ref="A3:C3"/>
    <mergeCell ref="A4:C4"/>
    <mergeCell ref="A5:C5"/>
  </mergeCells>
  <printOptions/>
  <pageMargins left="0.5" right="0.5" top="0.5" bottom="0.75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40" sqref="Q40"/>
    </sheetView>
  </sheetViews>
  <sheetFormatPr defaultColWidth="9.140625" defaultRowHeight="12"/>
  <sheetData/>
  <sheetProtection/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53" sqref="K53"/>
    </sheetView>
  </sheetViews>
  <sheetFormatPr defaultColWidth="9.140625" defaultRowHeight="12"/>
  <sheetData/>
  <sheetProtection/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0" sqref="S20"/>
    </sheetView>
  </sheetViews>
  <sheetFormatPr defaultColWidth="9.140625" defaultRowHeight="12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USGS Minerals Yearbook 2012</dc:title>
  <dc:subject/>
  <dc:creator>USGS National Minerals Information Center</dc:creator>
  <cp:keywords>Helium</cp:keywords>
  <dc:description/>
  <cp:lastModifiedBy>Natalie Juda</cp:lastModifiedBy>
  <cp:lastPrinted>2014-08-06T12:16:35Z</cp:lastPrinted>
  <dcterms:created xsi:type="dcterms:W3CDTF">2005-03-30T16:56:58Z</dcterms:created>
  <dcterms:modified xsi:type="dcterms:W3CDTF">2017-09-08T12:23:42Z</dcterms:modified>
  <cp:category/>
  <cp:version/>
  <cp:contentType/>
  <cp:contentStatus/>
</cp:coreProperties>
</file>