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15" yWindow="765" windowWidth="10800" windowHeight="9645" tabRatio="973"/>
  </bookViews>
  <sheets>
    <sheet name="Text" sheetId="34" r:id="rId1"/>
    <sheet name="T1" sheetId="32" r:id="rId2"/>
    <sheet name="T2" sheetId="33" r:id="rId3"/>
    <sheet name="T3" sheetId="30" r:id="rId4"/>
    <sheet name="T4" sheetId="29" r:id="rId5"/>
    <sheet name="T5" sheetId="28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C11" i="28" l="1"/>
  <c r="K20" i="29" l="1"/>
  <c r="I20" i="29"/>
  <c r="K9" i="29" s="1"/>
  <c r="G20" i="29"/>
  <c r="I9" i="29" s="1"/>
  <c r="E20" i="29"/>
  <c r="C20" i="29"/>
  <c r="K19" i="29"/>
  <c r="I19" i="29"/>
  <c r="K8" i="29" s="1"/>
  <c r="G19" i="29"/>
  <c r="I8" i="29" s="1"/>
  <c r="E19" i="29"/>
  <c r="C19" i="29"/>
  <c r="K16" i="29"/>
  <c r="I16" i="29"/>
  <c r="G16" i="29"/>
  <c r="E16" i="29"/>
  <c r="C16" i="29"/>
  <c r="I21" i="29" l="1"/>
  <c r="K21" i="29"/>
  <c r="K10" i="29"/>
  <c r="I10" i="29"/>
  <c r="C9" i="29"/>
  <c r="K6" i="29" l="1"/>
  <c r="I6" i="29"/>
  <c r="G6" i="29"/>
  <c r="E6" i="29"/>
  <c r="C6" i="29"/>
  <c r="K15" i="30"/>
  <c r="I15" i="30"/>
  <c r="G15" i="30"/>
  <c r="E15" i="30"/>
  <c r="K6" i="30"/>
  <c r="I6" i="30"/>
  <c r="G6" i="30"/>
  <c r="E6" i="30"/>
  <c r="C6" i="30"/>
  <c r="C15" i="30"/>
  <c r="C8" i="29" l="1"/>
  <c r="C21" i="29" l="1"/>
  <c r="E21" i="29"/>
  <c r="C10" i="29"/>
  <c r="E9" i="29"/>
  <c r="E8" i="29"/>
  <c r="E10" i="29" l="1"/>
  <c r="G21" i="29"/>
  <c r="G9" i="29"/>
  <c r="G8" i="29"/>
  <c r="G10" i="29" l="1"/>
  <c r="K11" i="30" l="1"/>
  <c r="K12" i="30"/>
  <c r="K15" i="29" s="1"/>
  <c r="K13" i="29" l="1"/>
  <c r="K14" i="29" s="1"/>
  <c r="K17" i="29" s="1"/>
  <c r="K13" i="30"/>
  <c r="K16" i="30" s="1"/>
  <c r="K17" i="30" s="1"/>
  <c r="I11" i="30"/>
  <c r="I12" i="30"/>
  <c r="I15" i="29" s="1"/>
  <c r="I13" i="29" l="1"/>
  <c r="I14" i="29" s="1"/>
  <c r="I17" i="29" s="1"/>
  <c r="I13" i="30"/>
  <c r="I16" i="30" s="1"/>
  <c r="I17" i="30" s="1"/>
  <c r="G11" i="30" l="1"/>
  <c r="G12" i="30"/>
  <c r="G15" i="29" s="1"/>
  <c r="G13" i="29" l="1"/>
  <c r="G14" i="29" s="1"/>
  <c r="G17" i="29" s="1"/>
  <c r="G13" i="30"/>
  <c r="G16" i="30" s="1"/>
  <c r="G17" i="30" s="1"/>
  <c r="E12" i="30" l="1"/>
  <c r="E15" i="29" s="1"/>
  <c r="C12" i="30"/>
  <c r="C11" i="30"/>
  <c r="C13" i="29" s="1"/>
  <c r="C14" i="29" s="1"/>
  <c r="E11" i="30"/>
  <c r="I9" i="30" l="1"/>
  <c r="E13" i="29"/>
  <c r="E14" i="29" s="1"/>
  <c r="E17" i="29" s="1"/>
  <c r="E13" i="30"/>
  <c r="E16" i="30" s="1"/>
  <c r="E17" i="30" s="1"/>
  <c r="C15" i="29"/>
  <c r="C17" i="29" s="1"/>
  <c r="C13" i="30"/>
  <c r="C16" i="30" s="1"/>
  <c r="C17" i="30" s="1"/>
  <c r="C9" i="30"/>
  <c r="E9" i="30"/>
  <c r="K9" i="30"/>
  <c r="G9" i="30"/>
</calcChain>
</file>

<file path=xl/sharedStrings.xml><?xml version="1.0" encoding="utf-8"?>
<sst xmlns="http://schemas.openxmlformats.org/spreadsheetml/2006/main" count="250" uniqueCount="147">
  <si>
    <t>TABLE 1</t>
  </si>
  <si>
    <t>(Million cubic meters)</t>
  </si>
  <si>
    <t xml:space="preserve"> </t>
  </si>
  <si>
    <t>Volume</t>
  </si>
  <si>
    <t>Domestic</t>
  </si>
  <si>
    <t>Year</t>
  </si>
  <si>
    <t>sales</t>
  </si>
  <si>
    <t>Owner or operator</t>
  </si>
  <si>
    <t>Location</t>
  </si>
  <si>
    <t>Product purity</t>
  </si>
  <si>
    <t>Hansford County, TX</t>
  </si>
  <si>
    <t>Cheyenne Wells, CO</t>
  </si>
  <si>
    <t>Pioneer Natural Resources Co.</t>
  </si>
  <si>
    <t>Praxair, Inc.</t>
  </si>
  <si>
    <t>Crude helium:</t>
  </si>
  <si>
    <t>Bureau of Land Management (BLM) sold (in-kind</t>
  </si>
  <si>
    <t>and open market)</t>
  </si>
  <si>
    <t>--</t>
  </si>
  <si>
    <t>Private industry:</t>
  </si>
  <si>
    <t>Helium withdrawn from storage</t>
  </si>
  <si>
    <t>Total net helium put into storage</t>
  </si>
  <si>
    <t>Grade-A helium:</t>
  </si>
  <si>
    <t>Private industry sold</t>
  </si>
  <si>
    <t>Total helium stored</t>
  </si>
  <si>
    <t>Helium recovery from natural gas</t>
  </si>
  <si>
    <t>TABLE 4</t>
  </si>
  <si>
    <t>Helium in conservation storage system on January 1:</t>
  </si>
  <si>
    <t>Stored for private producers under contract</t>
  </si>
  <si>
    <t>Input to system:</t>
  </si>
  <si>
    <t>Net deliveries from BLM plants</t>
  </si>
  <si>
    <t xml:space="preserve">Redelivery of helium stored for private producers under contract </t>
  </si>
  <si>
    <t>Helium in conservation storage system on December 31:</t>
  </si>
  <si>
    <t>TABLE 5</t>
  </si>
  <si>
    <t>WORLD GRADE-A HELIUM</t>
  </si>
  <si>
    <t>Capacity</t>
  </si>
  <si>
    <t>ANNUAL PRODUCTION CAPACITY</t>
  </si>
  <si>
    <t xml:space="preserve">     TABLE 3</t>
  </si>
  <si>
    <t>Private helium accepted and stored by BLM</t>
  </si>
  <si>
    <t>Linde Global Helium, Inc.</t>
  </si>
  <si>
    <t>ExxonMobil Gas Marketing Co.</t>
  </si>
  <si>
    <t>plants.</t>
  </si>
  <si>
    <t>at the Cliffside field near Amarillo, TX.</t>
  </si>
  <si>
    <r>
      <t>Exports</t>
    </r>
    <r>
      <rPr>
        <vertAlign val="superscript"/>
        <sz val="8"/>
        <color indexed="8"/>
        <rFont val="Times New Roman"/>
        <family val="1"/>
      </rPr>
      <t>2</t>
    </r>
  </si>
  <si>
    <r>
      <t>2</t>
    </r>
    <r>
      <rPr>
        <sz val="8"/>
        <color indexed="8"/>
        <rFont val="Times New Roman"/>
        <family val="1"/>
      </rPr>
      <t>Source:  U.S. Census Bureau.</t>
    </r>
  </si>
  <si>
    <t>Do.</t>
  </si>
  <si>
    <t>DCP Midstream, LLC</t>
  </si>
  <si>
    <t>Midstream Energy Services, LLC</t>
  </si>
  <si>
    <t>IACX Energy</t>
  </si>
  <si>
    <t>r</t>
  </si>
  <si>
    <r>
      <t xml:space="preserve">     HELIUM RECOVERY IN THE UNITED STATES</t>
    </r>
    <r>
      <rPr>
        <vertAlign val="superscript"/>
        <sz val="8"/>
        <color indexed="8"/>
        <rFont val="Times New Roman"/>
        <family val="1"/>
      </rPr>
      <t>1</t>
    </r>
  </si>
  <si>
    <r>
      <t>SUMMARY OF BUREAU OF LAND MANAGEMENT HELIUM CONSERVATION STORAGE SYSTEM OPERATIONS</t>
    </r>
    <r>
      <rPr>
        <vertAlign val="superscript"/>
        <sz val="8"/>
        <color indexed="8"/>
        <rFont val="Times New Roman"/>
        <family val="1"/>
      </rPr>
      <t>1, 2</t>
    </r>
  </si>
  <si>
    <r>
      <t>Stored under BLM conservation program</t>
    </r>
    <r>
      <rPr>
        <vertAlign val="superscript"/>
        <sz val="8"/>
        <color indexed="8"/>
        <rFont val="Times New Roman"/>
        <family val="1"/>
      </rPr>
      <t>3</t>
    </r>
  </si>
  <si>
    <r>
      <t>Total</t>
    </r>
    <r>
      <rPr>
        <vertAlign val="superscript"/>
        <sz val="8"/>
        <color indexed="8"/>
        <rFont val="Times New Roman"/>
        <family val="1"/>
      </rPr>
      <t>3</t>
    </r>
  </si>
  <si>
    <r>
      <t>Net addition to system</t>
    </r>
    <r>
      <rPr>
        <vertAlign val="superscript"/>
        <sz val="8"/>
        <color indexed="8"/>
        <rFont val="Times New Roman"/>
        <family val="1"/>
      </rPr>
      <t>3</t>
    </r>
  </si>
  <si>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-- Zero.</t>
    </r>
  </si>
  <si>
    <r>
      <t>3</t>
    </r>
    <r>
      <rPr>
        <sz val="8"/>
        <color indexed="8"/>
        <rFont val="Times New Roman"/>
        <family val="1"/>
      </rPr>
      <t>Net additions to system do not include in-kind crude sales or transfers. Totals, however, do include crude sales and transfers.</t>
    </r>
  </si>
  <si>
    <r>
      <t>United States</t>
    </r>
    <r>
      <rPr>
        <vertAlign val="superscript"/>
        <sz val="8"/>
        <rFont val="Times New Roman"/>
        <family val="1"/>
      </rPr>
      <t>1</t>
    </r>
  </si>
  <si>
    <r>
      <t>Rest of world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</si>
  <si>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</si>
  <si>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color indexed="8"/>
        <rFont val="Times New Roman"/>
        <family val="1"/>
      </rPr>
      <t>Estimated.</t>
    </r>
  </si>
  <si>
    <r>
      <t>1</t>
    </r>
    <r>
      <rPr>
        <sz val="8"/>
        <color indexed="8"/>
        <rFont val="Times New Roman"/>
        <family val="1"/>
      </rPr>
      <t xml:space="preserve">Includes plants on standby as well as operating  </t>
    </r>
  </si>
  <si>
    <r>
      <t>Grade-A helium.</t>
    </r>
    <r>
      <rPr>
        <vertAlign val="superscript"/>
        <sz val="8"/>
        <color indexed="8"/>
        <rFont val="Times New Roman"/>
        <family val="1"/>
      </rPr>
      <t>1</t>
    </r>
  </si>
  <si>
    <t>TABLE 2</t>
  </si>
  <si>
    <t>Eagle Rock Energy</t>
  </si>
  <si>
    <r>
      <t>Imports</t>
    </r>
    <r>
      <rPr>
        <vertAlign val="superscript"/>
        <sz val="8"/>
        <color indexed="8"/>
        <rFont val="Times New Roman"/>
        <family val="1"/>
      </rPr>
      <t>2</t>
    </r>
  </si>
  <si>
    <r>
      <t>Systemwide measurement and plant losses/gains</t>
    </r>
    <r>
      <rPr>
        <vertAlign val="superscript"/>
        <sz val="8"/>
        <color indexed="8"/>
        <rFont val="Times New Roman"/>
        <family val="1"/>
      </rPr>
      <t>4</t>
    </r>
  </si>
  <si>
    <t>OWNERSHIP AND LOCATION OF HELIUM EXTRACTION PLANTS IN THE UNITED STATES IN 2014</t>
  </si>
  <si>
    <t>Status</t>
  </si>
  <si>
    <t>standby</t>
  </si>
  <si>
    <t>operating</t>
  </si>
  <si>
    <t>Liberal</t>
  </si>
  <si>
    <t>Sher-Han</t>
  </si>
  <si>
    <t>National</t>
  </si>
  <si>
    <t>Rock Creek</t>
  </si>
  <si>
    <t>Sunray</t>
  </si>
  <si>
    <t>Riley Ridge</t>
  </si>
  <si>
    <t>IACX Otis</t>
  </si>
  <si>
    <t>Linde Otis</t>
  </si>
  <si>
    <t>Jayhawk</t>
  </si>
  <si>
    <t>Keyes</t>
  </si>
  <si>
    <t>Fain</t>
  </si>
  <si>
    <t>Bushton</t>
  </si>
  <si>
    <t>Doe Canyon</t>
  </si>
  <si>
    <t>Dolores County, CO</t>
  </si>
  <si>
    <t>startup 2015</t>
  </si>
  <si>
    <r>
      <t>Crude helium.</t>
    </r>
    <r>
      <rPr>
        <vertAlign val="superscript"/>
        <sz val="8"/>
        <color theme="1"/>
        <rFont val="Times New Roman"/>
        <family val="1"/>
      </rPr>
      <t>3</t>
    </r>
  </si>
  <si>
    <t>Plant Name</t>
  </si>
  <si>
    <t>Harley Dome</t>
  </si>
  <si>
    <t>Rush County, KS</t>
  </si>
  <si>
    <t>Grand County, UT</t>
  </si>
  <si>
    <t>Woodside Dome</t>
  </si>
  <si>
    <t>under development</t>
  </si>
  <si>
    <t>Emery County, UT</t>
  </si>
  <si>
    <t>Paden</t>
  </si>
  <si>
    <t>Badger Wash</t>
  </si>
  <si>
    <t>Mesa County, CO</t>
  </si>
  <si>
    <t>Seward County, KS</t>
  </si>
  <si>
    <t>Hutchinson County, TX</t>
  </si>
  <si>
    <t>Moore County, TX</t>
  </si>
  <si>
    <t>Sweetwater County, WY</t>
  </si>
  <si>
    <t>Okfuskee County, OK</t>
  </si>
  <si>
    <t>Cimarron County, OK</t>
  </si>
  <si>
    <t>Opotter County, TX</t>
  </si>
  <si>
    <t>Ellsworth County, KS</t>
  </si>
  <si>
    <t>Apache County, AZ</t>
  </si>
  <si>
    <t>Dineh-Bi-Keyah</t>
  </si>
  <si>
    <t>Hodgeman</t>
  </si>
  <si>
    <t>Hodgeman County, KS</t>
  </si>
  <si>
    <t>Linn Energy, LLC</t>
  </si>
  <si>
    <t>Air Products Corporation, Inc.</t>
  </si>
  <si>
    <t>Panhandle</t>
  </si>
  <si>
    <t>LaBarge</t>
  </si>
  <si>
    <t>Sublette County, WY</t>
  </si>
  <si>
    <t>Ladder Creek</t>
  </si>
  <si>
    <t>Ulysses/Satanta</t>
  </si>
  <si>
    <t>Ulysses/Jayhawk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</si>
  <si>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</si>
  <si>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</si>
  <si>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t>1</t>
    </r>
    <r>
      <rPr>
        <sz val="8"/>
        <color indexed="8"/>
        <rFont val="Times New Roman"/>
        <family val="1"/>
      </rPr>
      <t>Data are rounded to no more than three significant digits;</t>
    </r>
  </si>
  <si>
    <t>may not add to totals shown.</t>
  </si>
  <si>
    <t>Do., do. Ditto.</t>
  </si>
  <si>
    <t>do.</t>
  </si>
  <si>
    <t>Grant County, KS</t>
  </si>
  <si>
    <t xml:space="preserve">field near Amarillo, TX.  </t>
  </si>
  <si>
    <t>AS OF DECEMBER 31, 2014</t>
  </si>
  <si>
    <t>Total sales of</t>
  </si>
  <si>
    <t>SALES OF GRADE-A HELIUM</t>
  </si>
  <si>
    <r>
      <t>IN THE UNITED STATES</t>
    </r>
    <r>
      <rPr>
        <vertAlign val="superscript"/>
        <sz val="8"/>
        <color indexed="8"/>
        <rFont val="Times New Roman"/>
        <family val="1"/>
      </rPr>
      <t>1</t>
    </r>
  </si>
  <si>
    <t>U.S.-produced helium</t>
  </si>
  <si>
    <t>Denbury Onshore, LLC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</si>
  <si>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>Including liquefaction, at least 99.99% helium.</t>
    </r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</si>
  <si>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Generally contains between 60% and 80% helium.</t>
    </r>
  </si>
  <si>
    <r>
      <t>Do.</t>
    </r>
    <r>
      <rPr>
        <vertAlign val="superscript"/>
        <sz val="8"/>
        <color theme="1"/>
        <rFont val="Times New Roman"/>
        <family val="1"/>
      </rPr>
      <t>1</t>
    </r>
  </si>
  <si>
    <r>
      <t>Do.</t>
    </r>
    <r>
      <rPr>
        <vertAlign val="superscript"/>
        <sz val="8"/>
        <color theme="1"/>
        <rFont val="Times New Roman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</si>
  <si>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t>4</t>
    </r>
    <r>
      <rPr>
        <sz val="8"/>
        <rFont val="Times New Roman"/>
        <family val="1"/>
      </rPr>
      <t>Previously not reported.</t>
    </r>
  </si>
  <si>
    <r>
      <t>Do.</t>
    </r>
    <r>
      <rPr>
        <vertAlign val="superscript"/>
        <sz val="8"/>
        <color theme="1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</si>
  <si>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Generally contains between 95% and 98% helium.</t>
    </r>
  </si>
  <si>
    <r>
      <t>Near-pure helium.</t>
    </r>
    <r>
      <rPr>
        <vertAlign val="superscript"/>
        <sz val="8"/>
        <color theme="1"/>
        <rFont val="Times New Roman"/>
        <family val="1"/>
      </rPr>
      <t>2</t>
    </r>
  </si>
  <si>
    <r>
      <t>1</t>
    </r>
    <r>
      <rPr>
        <sz val="8"/>
        <color indexed="8"/>
        <rFont val="Times New Roman"/>
        <family val="1"/>
      </rPr>
      <t>Negative numbers denote a net withdrawal from BLMʼs underground storage facility, a partially depleted natural gas reservoir</t>
    </r>
  </si>
  <si>
    <r>
      <t>1</t>
    </r>
    <r>
      <rPr>
        <sz val="8"/>
        <color indexed="8"/>
        <rFont val="Times New Roman"/>
        <family val="1"/>
      </rPr>
      <t>Crude helium is injected into or withdrawn from BLMʼs underground storage facility, a partially depleted natural gas reservoir at the Cliffside</t>
    </r>
  </si>
  <si>
    <r>
      <t>2</t>
    </r>
    <r>
      <rPr>
        <sz val="8"/>
        <color indexed="8"/>
        <rFont val="Times New Roman"/>
        <family val="1"/>
      </rPr>
      <t>Negative numbers denote a net withdrawal from BLMʼs underground storage facility.</t>
    </r>
  </si>
  <si>
    <t>Advance release</t>
  </si>
  <si>
    <t>This report will be included in the USGS Minerals Yearbook 2014, volume I, Commodity  Report</t>
  </si>
  <si>
    <t>This icon is linked to an embedded text document. Double-click on the icon to view the text document.</t>
  </si>
  <si>
    <t>First posted</t>
  </si>
  <si>
    <t>Helium in 2014</t>
  </si>
  <si>
    <t>This workbook includes an embedded Word document and five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</si>
</sst>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mmmm\ d\,\ yyyy;@"/>
  </numFmts>
  <fonts count="51" x14ac:knownFonts="1">
    <font>
      <sz val="8"/>
      <name val="Times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rgb="FF9C0006"/>
      <name val="Calibri"/>
      <family val="2"/>
      <scheme val="minor"/>
    </font>
    <font>
      <sz val="8"/>
      <color rgb="FF9C0006"/>
      <name val="Calibri"/>
      <family val="2"/>
    </font>
    <font>
      <b/>
      <sz val="11"/>
      <color rgb="FFFA7D00"/>
      <name val="Calibri"/>
      <family val="2"/>
      <scheme val="minor"/>
    </font>
    <font>
      <b/>
      <sz val="8"/>
      <color rgb="FFFA7D00"/>
      <name val="Calibri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</font>
    <font>
      <i/>
      <sz val="11"/>
      <color rgb="FF7F7F7F"/>
      <name val="Calibri"/>
      <family val="2"/>
      <scheme val="minor"/>
    </font>
    <font>
      <i/>
      <sz val="8"/>
      <color rgb="FF7F7F7F"/>
      <name val="Calibri"/>
      <family val="2"/>
    </font>
    <font>
      <sz val="11"/>
      <color rgb="FF006100"/>
      <name val="Calibri"/>
      <family val="2"/>
      <scheme val="minor"/>
    </font>
    <font>
      <sz val="8"/>
      <color rgb="FF006100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</font>
    <font>
      <sz val="11"/>
      <color rgb="FF3F3F76"/>
      <name val="Calibri"/>
      <family val="2"/>
      <scheme val="minor"/>
    </font>
    <font>
      <sz val="8"/>
      <color rgb="FF3F3F76"/>
      <name val="Calibri"/>
      <family val="2"/>
    </font>
    <font>
      <sz val="11"/>
      <color rgb="FFFA7D00"/>
      <name val="Calibri"/>
      <family val="2"/>
      <scheme val="minor"/>
    </font>
    <font>
      <sz val="8"/>
      <color rgb="FFFA7D00"/>
      <name val="Calibri"/>
      <family val="2"/>
    </font>
    <font>
      <sz val="11"/>
      <color rgb="FF9C6500"/>
      <name val="Calibri"/>
      <family val="2"/>
      <scheme val="minor"/>
    </font>
    <font>
      <sz val="8"/>
      <color rgb="FF9C6500"/>
      <name val="Calibri"/>
      <family val="2"/>
    </font>
    <font>
      <b/>
      <sz val="11"/>
      <color rgb="FF3F3F3F"/>
      <name val="Calibri"/>
      <family val="2"/>
      <scheme val="minor"/>
    </font>
    <font>
      <b/>
      <sz val="8"/>
      <color rgb="FF3F3F3F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Times New Roman"/>
      <family val="1"/>
    </font>
    <font>
      <b/>
      <sz val="12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name val="Cambria"/>
      <family val="1"/>
    </font>
    <font>
      <vertAlign val="superscript"/>
      <sz val="8"/>
      <color rgb="FF00B05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8"/>
      <color theme="1"/>
      <name val="Times New Roman"/>
      <family val="2"/>
    </font>
    <font>
      <sz val="8"/>
      <name val="Times New Roman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/>
      <diagonal/>
    </border>
  </borders>
  <cellStyleXfs count="149">
    <xf numFmtId="0" fontId="0" fillId="0" borderId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7" borderId="9" applyNumberFormat="0" applyAlignment="0" applyProtection="0"/>
    <xf numFmtId="0" fontId="15" fillId="27" borderId="9" applyNumberFormat="0" applyAlignment="0" applyProtection="0"/>
    <xf numFmtId="0" fontId="14" fillId="27" borderId="9" applyNumberFormat="0" applyAlignment="0" applyProtection="0"/>
    <xf numFmtId="0" fontId="16" fillId="28" borderId="10" applyNumberFormat="0" applyAlignment="0" applyProtection="0"/>
    <xf numFmtId="0" fontId="17" fillId="28" borderId="10" applyNumberFormat="0" applyAlignment="0" applyProtection="0"/>
    <xf numFmtId="0" fontId="16" fillId="28" borderId="10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20" fillId="29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30" borderId="9" applyNumberFormat="0" applyAlignment="0" applyProtection="0"/>
    <xf numFmtId="0" fontId="29" fillId="30" borderId="9" applyNumberFormat="0" applyAlignment="0" applyProtection="0"/>
    <xf numFmtId="0" fontId="28" fillId="30" borderId="9" applyNumberFormat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4" applyNumberFormat="0" applyFill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32" borderId="15" applyNumberFormat="0" applyFont="0" applyAlignment="0" applyProtection="0"/>
    <xf numFmtId="0" fontId="9" fillId="32" borderId="15" applyNumberFormat="0" applyFont="0" applyAlignment="0" applyProtection="0"/>
    <xf numFmtId="0" fontId="34" fillId="27" borderId="16" applyNumberFormat="0" applyAlignment="0" applyProtection="0"/>
    <xf numFmtId="0" fontId="35" fillId="27" borderId="16" applyNumberFormat="0" applyAlignment="0" applyProtection="0"/>
    <xf numFmtId="0" fontId="34" fillId="27" borderId="16" applyNumberFormat="0" applyAlignment="0" applyProtection="0"/>
    <xf numFmtId="0" fontId="7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3" fillId="0" borderId="3" xfId="0" quotePrefix="1" applyNumberFormat="1" applyFont="1" applyBorder="1" applyAlignment="1">
      <alignment horizontal="right" vertical="center"/>
    </xf>
    <xf numFmtId="0" fontId="3" fillId="0" borderId="3" xfId="0" applyFont="1" applyBorder="1"/>
    <xf numFmtId="3" fontId="3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left" vertical="center" indent="2"/>
    </xf>
    <xf numFmtId="0" fontId="2" fillId="0" borderId="0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left" vertical="center" indent="1"/>
    </xf>
    <xf numFmtId="3" fontId="3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left" vertical="center" indent="2"/>
    </xf>
    <xf numFmtId="0" fontId="2" fillId="0" borderId="2" xfId="0" applyNumberFormat="1" applyFont="1" applyBorder="1" applyAlignment="1">
      <alignment vertical="center"/>
    </xf>
    <xf numFmtId="3" fontId="3" fillId="0" borderId="0" xfId="0" applyNumberFormat="1" applyFont="1"/>
    <xf numFmtId="0" fontId="2" fillId="0" borderId="3" xfId="0" applyNumberFormat="1" applyFont="1" applyBorder="1" applyAlignment="1">
      <alignment horizontal="left" vertical="center" indent="3"/>
    </xf>
    <xf numFmtId="0" fontId="3" fillId="0" borderId="7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left" vertical="center" indent="1"/>
    </xf>
    <xf numFmtId="0" fontId="3" fillId="0" borderId="8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horizontal="right" vertical="center"/>
    </xf>
    <xf numFmtId="0" fontId="3" fillId="0" borderId="0" xfId="0" applyFont="1" applyBorder="1"/>
    <xf numFmtId="0" fontId="2" fillId="0" borderId="6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0" fillId="0" borderId="3" xfId="0" applyFont="1" applyBorder="1" applyAlignment="1" applyProtection="1">
      <alignment horizontal="center" vertical="center"/>
      <protection locked="0"/>
    </xf>
    <xf numFmtId="0" fontId="40" fillId="0" borderId="3" xfId="0" applyFont="1" applyBorder="1" applyAlignment="1" applyProtection="1">
      <alignment vertical="center"/>
      <protection locked="0"/>
    </xf>
    <xf numFmtId="0" fontId="40" fillId="0" borderId="3" xfId="0" applyFont="1" applyBorder="1" applyAlignment="1" applyProtection="1">
      <alignment horizontal="left" vertical="center" indent="1"/>
      <protection locked="0"/>
    </xf>
    <xf numFmtId="0" fontId="2" fillId="0" borderId="3" xfId="0" applyNumberFormat="1" applyFont="1" applyFill="1" applyBorder="1" applyAlignment="1">
      <alignment horizontal="left" vertical="center" indent="1"/>
    </xf>
    <xf numFmtId="0" fontId="2" fillId="0" borderId="3" xfId="0" applyNumberFormat="1" applyFont="1" applyFill="1" applyBorder="1" applyAlignment="1">
      <alignment horizontal="left" vertical="center" indent="2"/>
    </xf>
    <xf numFmtId="0" fontId="2" fillId="0" borderId="3" xfId="0" applyNumberFormat="1" applyFont="1" applyFill="1" applyBorder="1" applyAlignment="1">
      <alignment vertical="center"/>
    </xf>
    <xf numFmtId="0" fontId="41" fillId="0" borderId="0" xfId="0" applyFont="1"/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5" fontId="3" fillId="0" borderId="3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4" fontId="3" fillId="0" borderId="0" xfId="0" quotePrefix="1" applyNumberFormat="1" applyFont="1" applyAlignment="1">
      <alignment horizontal="center" vertical="center"/>
    </xf>
    <xf numFmtId="165" fontId="3" fillId="0" borderId="4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5" fillId="0" borderId="0" xfId="0" applyFont="1"/>
    <xf numFmtId="0" fontId="40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" fontId="5" fillId="0" borderId="3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65" fontId="5" fillId="0" borderId="4" xfId="0" applyNumberFormat="1" applyFont="1" applyBorder="1"/>
    <xf numFmtId="0" fontId="5" fillId="0" borderId="3" xfId="0" applyFont="1" applyBorder="1"/>
    <xf numFmtId="4" fontId="3" fillId="0" borderId="0" xfId="0" quotePrefix="1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165" fontId="3" fillId="0" borderId="18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4" xfId="0" applyNumberFormat="1" applyFont="1" applyBorder="1" applyAlignment="1">
      <alignment vertical="center"/>
    </xf>
    <xf numFmtId="0" fontId="43" fillId="0" borderId="0" xfId="0" applyFont="1"/>
    <xf numFmtId="164" fontId="3" fillId="0" borderId="3" xfId="0" quotePrefix="1" applyNumberFormat="1" applyFont="1" applyBorder="1" applyAlignment="1">
      <alignment horizontal="right" vertical="center"/>
    </xf>
    <xf numFmtId="0" fontId="3" fillId="0" borderId="19" xfId="0" applyFont="1" applyBorder="1"/>
    <xf numFmtId="0" fontId="3" fillId="0" borderId="18" xfId="0" applyFont="1" applyBorder="1"/>
    <xf numFmtId="0" fontId="5" fillId="0" borderId="4" xfId="0" applyFont="1" applyBorder="1"/>
    <xf numFmtId="0" fontId="4" fillId="0" borderId="18" xfId="0" applyNumberFormat="1" applyFont="1" applyBorder="1" applyAlignment="1">
      <alignment vertical="center"/>
    </xf>
    <xf numFmtId="3" fontId="5" fillId="0" borderId="18" xfId="0" applyNumberFormat="1" applyFont="1" applyBorder="1"/>
    <xf numFmtId="0" fontId="2" fillId="0" borderId="18" xfId="0" applyNumberFormat="1" applyFont="1" applyBorder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3" xfId="0" quotePrefix="1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5" fillId="0" borderId="18" xfId="0" applyFont="1" applyBorder="1"/>
    <xf numFmtId="0" fontId="44" fillId="0" borderId="0" xfId="0" applyFont="1"/>
    <xf numFmtId="4" fontId="5" fillId="0" borderId="0" xfId="0" quotePrefix="1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/>
    <xf numFmtId="3" fontId="5" fillId="0" borderId="4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/>
    <xf numFmtId="0" fontId="3" fillId="0" borderId="20" xfId="0" applyFont="1" applyBorder="1" applyAlignment="1"/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0" fillId="0" borderId="0" xfId="0" applyFont="1" applyAlignment="1" applyProtection="1">
      <protection locked="0"/>
    </xf>
    <xf numFmtId="0" fontId="40" fillId="0" borderId="2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0" fillId="0" borderId="20" xfId="0" applyFont="1" applyBorder="1" applyAlignment="1" applyProtection="1">
      <alignment vertical="center"/>
      <protection locked="0"/>
    </xf>
    <xf numFmtId="0" fontId="3" fillId="0" borderId="20" xfId="0" applyFont="1" applyBorder="1" applyAlignment="1">
      <alignment vertical="center"/>
    </xf>
    <xf numFmtId="0" fontId="2" fillId="0" borderId="0" xfId="0" applyFont="1" applyAlignment="1" applyProtection="1">
      <protection locked="0"/>
    </xf>
    <xf numFmtId="0" fontId="4" fillId="0" borderId="0" xfId="0" applyNumberFormat="1" applyFont="1" applyBorder="1" applyAlignment="1"/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5" fillId="0" borderId="0" xfId="0" applyFont="1" applyAlignment="1"/>
    <xf numFmtId="0" fontId="2" fillId="0" borderId="2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/>
    </xf>
    <xf numFmtId="0" fontId="3" fillId="0" borderId="21" xfId="0" applyFont="1" applyBorder="1" applyAlignment="1"/>
    <xf numFmtId="0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8" xfId="0" applyNumberFormat="1" applyFont="1" applyBorder="1" applyAlignment="1">
      <alignment horizontal="center" vertical="center"/>
    </xf>
    <xf numFmtId="0" fontId="0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166" fontId="50" fillId="0" borderId="0" xfId="0" applyNumberFormat="1" applyFont="1"/>
    <xf numFmtId="166" fontId="0" fillId="0" borderId="0" xfId="0" applyNumberFormat="1" applyFont="1"/>
  </cellXfs>
  <cellStyles count="149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1 4" xfId="39"/>
    <cellStyle name="60% - Accent2 2" xfId="40"/>
    <cellStyle name="60% - Accent2 3" xfId="41"/>
    <cellStyle name="60% - Accent2 4" xfId="42"/>
    <cellStyle name="60% - Accent3 2" xfId="43"/>
    <cellStyle name="60% - Accent3 3" xfId="44"/>
    <cellStyle name="60% - Accent3 4" xfId="45"/>
    <cellStyle name="60% - Accent4 2" xfId="46"/>
    <cellStyle name="60% - Accent4 3" xfId="47"/>
    <cellStyle name="60% - Accent4 4" xfId="48"/>
    <cellStyle name="60% - Accent5 2" xfId="49"/>
    <cellStyle name="60% - Accent5 3" xfId="50"/>
    <cellStyle name="60% - Accent5 4" xfId="51"/>
    <cellStyle name="60% - Accent6 2" xfId="52"/>
    <cellStyle name="60% - Accent6 3" xfId="53"/>
    <cellStyle name="60% - Accent6 4" xfId="54"/>
    <cellStyle name="Accent1 2" xfId="55"/>
    <cellStyle name="Accent1 3" xfId="56"/>
    <cellStyle name="Accent1 4" xfId="57"/>
    <cellStyle name="Accent2 2" xfId="58"/>
    <cellStyle name="Accent2 3" xfId="59"/>
    <cellStyle name="Accent2 4" xfId="60"/>
    <cellStyle name="Accent3 2" xfId="61"/>
    <cellStyle name="Accent3 3" xfId="62"/>
    <cellStyle name="Accent3 4" xfId="63"/>
    <cellStyle name="Accent4 2" xfId="64"/>
    <cellStyle name="Accent4 3" xfId="65"/>
    <cellStyle name="Accent4 4" xfId="66"/>
    <cellStyle name="Accent5 2" xfId="67"/>
    <cellStyle name="Accent5 3" xfId="68"/>
    <cellStyle name="Accent5 4" xfId="69"/>
    <cellStyle name="Accent6 2" xfId="70"/>
    <cellStyle name="Accent6 3" xfId="71"/>
    <cellStyle name="Accent6 4" xfId="72"/>
    <cellStyle name="Bad 2" xfId="73"/>
    <cellStyle name="Bad 3" xfId="74"/>
    <cellStyle name="Bad 4" xfId="75"/>
    <cellStyle name="Calculation 2" xfId="76"/>
    <cellStyle name="Calculation 3" xfId="77"/>
    <cellStyle name="Calculation 4" xfId="78"/>
    <cellStyle name="Check Cell 2" xfId="79"/>
    <cellStyle name="Check Cell 3" xfId="80"/>
    <cellStyle name="Check Cell 4" xfId="81"/>
    <cellStyle name="Comma [0] 2" xfId="82"/>
    <cellStyle name="Comma [0] 3" xfId="83"/>
    <cellStyle name="Comma 10" xfId="84"/>
    <cellStyle name="Comma 11" xfId="85"/>
    <cellStyle name="Comma 2" xfId="86"/>
    <cellStyle name="Comma 2 2" xfId="87"/>
    <cellStyle name="Comma 2 2 2" xfId="88"/>
    <cellStyle name="Comma 2 2 3" xfId="89"/>
    <cellStyle name="Comma 2 3" xfId="90"/>
    <cellStyle name="Comma 3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omma 9 2" xfId="98"/>
    <cellStyle name="Comma 9 3" xfId="99"/>
    <cellStyle name="Currency 2" xfId="100"/>
    <cellStyle name="Explanatory Text 2" xfId="101"/>
    <cellStyle name="Explanatory Text 3" xfId="102"/>
    <cellStyle name="Explanatory Text 4" xfId="103"/>
    <cellStyle name="Good 2" xfId="104"/>
    <cellStyle name="Good 3" xfId="105"/>
    <cellStyle name="Good 4" xfId="106"/>
    <cellStyle name="Heading 1 2" xfId="107"/>
    <cellStyle name="Heading 1 3" xfId="108"/>
    <cellStyle name="Heading 1 4" xfId="109"/>
    <cellStyle name="Heading 2 2" xfId="110"/>
    <cellStyle name="Heading 2 3" xfId="111"/>
    <cellStyle name="Heading 2 4" xfId="112"/>
    <cellStyle name="Heading 3 2" xfId="113"/>
    <cellStyle name="Heading 3 3" xfId="114"/>
    <cellStyle name="Heading 3 4" xfId="115"/>
    <cellStyle name="Heading 4 2" xfId="116"/>
    <cellStyle name="Heading 4 3" xfId="117"/>
    <cellStyle name="Heading 4 4" xfId="118"/>
    <cellStyle name="Input 2" xfId="119"/>
    <cellStyle name="Input 3" xfId="120"/>
    <cellStyle name="Input 4" xfId="121"/>
    <cellStyle name="Linked Cell 2" xfId="122"/>
    <cellStyle name="Linked Cell 3" xfId="123"/>
    <cellStyle name="Linked Cell 4" xfId="124"/>
    <cellStyle name="Neutral 2" xfId="125"/>
    <cellStyle name="Neutral 3" xfId="126"/>
    <cellStyle name="Neutral 4" xfId="127"/>
    <cellStyle name="Normal" xfId="0" builtinId="0"/>
    <cellStyle name="Normal 2" xfId="128"/>
    <cellStyle name="Normal 3" xfId="129"/>
    <cellStyle name="Normal 4" xfId="130"/>
    <cellStyle name="Normal 4 2" xfId="131"/>
    <cellStyle name="Normal 5" xfId="132"/>
    <cellStyle name="Normal 5 2" xfId="133"/>
    <cellStyle name="Normal 5 3" xfId="134"/>
    <cellStyle name="Normal 6" xfId="135"/>
    <cellStyle name="Normal 7" xfId="136"/>
    <cellStyle name="Note 2" xfId="137"/>
    <cellStyle name="Note 3" xfId="138"/>
    <cellStyle name="Output 2" xfId="139"/>
    <cellStyle name="Output 3" xfId="140"/>
    <cellStyle name="Output 4" xfId="141"/>
    <cellStyle name="Title" xfId="142" builtinId="15" customBuiltin="1"/>
    <cellStyle name="Total 2" xfId="143"/>
    <cellStyle name="Total 3" xfId="144"/>
    <cellStyle name="Total 4" xfId="145"/>
    <cellStyle name="Warning Text 2" xfId="146"/>
    <cellStyle name="Warning Text 3" xfId="147"/>
    <cellStyle name="Warning Text 4" xfId="1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38100</xdr:rowOff>
    </xdr:to>
    <xdr:pic>
      <xdr:nvPicPr>
        <xdr:cNvPr id="2" name="Picture 1" descr="USGS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6" t="19507" r="7475" b="57008"/>
        <a:stretch>
          <a:fillRect/>
        </a:stretch>
      </xdr:blipFill>
      <xdr:spPr bwMode="auto">
        <a:xfrm>
          <a:off x="0" y="0"/>
          <a:ext cx="1428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914400</xdr:colOff>
          <xdr:row>15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CS/mcs%20salient%20stats%20met-eng%20eng-m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ic to english"/>
      <sheetName val="english to metric"/>
      <sheetName val="conversion factors"/>
      <sheetName val="Sheet1"/>
    </sheetNames>
    <sheetDataSet>
      <sheetData sheetId="0" refreshError="1"/>
      <sheetData sheetId="1">
        <row r="11">
          <cell r="B11">
            <v>60.3</v>
          </cell>
          <cell r="D11">
            <v>58.2</v>
          </cell>
          <cell r="F11">
            <v>56.2</v>
          </cell>
          <cell r="H11">
            <v>58.2</v>
          </cell>
          <cell r="J11">
            <v>50</v>
          </cell>
        </row>
        <row r="12">
          <cell r="B12">
            <v>5</v>
          </cell>
          <cell r="D12">
            <v>4.5999999999999996</v>
          </cell>
          <cell r="F12">
            <v>4.4000000000000004</v>
          </cell>
          <cell r="H12">
            <v>3.6</v>
          </cell>
          <cell r="J12">
            <v>3.2</v>
          </cell>
        </row>
        <row r="15">
          <cell r="B15">
            <v>12.2</v>
          </cell>
          <cell r="D15">
            <v>11.4</v>
          </cell>
          <cell r="F15">
            <v>10.199999999999999</v>
          </cell>
          <cell r="H15">
            <v>11.7</v>
          </cell>
          <cell r="J15">
            <v>10.6</v>
          </cell>
        </row>
        <row r="16">
          <cell r="B16">
            <v>-64.2</v>
          </cell>
          <cell r="D16">
            <v>-70.8</v>
          </cell>
          <cell r="F16">
            <v>-70.3</v>
          </cell>
          <cell r="H16">
            <v>-60.8</v>
          </cell>
          <cell r="J16">
            <v>-37.700000000000003</v>
          </cell>
        </row>
        <row r="30">
          <cell r="B30">
            <v>500.6</v>
          </cell>
        </row>
        <row r="31">
          <cell r="B31">
            <v>18.600000000000001</v>
          </cell>
        </row>
        <row r="35">
          <cell r="B35">
            <v>433</v>
          </cell>
          <cell r="D35">
            <v>368.5</v>
          </cell>
          <cell r="F35">
            <v>306.10000000000002</v>
          </cell>
          <cell r="H35">
            <v>242.9</v>
          </cell>
          <cell r="J35">
            <v>188.4</v>
          </cell>
        </row>
        <row r="36">
          <cell r="B36">
            <v>31.8</v>
          </cell>
          <cell r="D36">
            <v>34.4</v>
          </cell>
          <cell r="F36">
            <v>37.4</v>
          </cell>
          <cell r="H36">
            <v>51.1</v>
          </cell>
          <cell r="J36">
            <v>77.7</v>
          </cell>
        </row>
        <row r="39">
          <cell r="B39">
            <v>-2.4</v>
          </cell>
          <cell r="D39">
            <v>-2.6</v>
          </cell>
          <cell r="F39">
            <v>0.6</v>
          </cell>
          <cell r="H39">
            <v>-0.4</v>
          </cell>
          <cell r="J39">
            <v>-0.8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20" sqref="C20"/>
    </sheetView>
  </sheetViews>
  <sheetFormatPr defaultRowHeight="10.5" x14ac:dyDescent="0.15"/>
  <cols>
    <col min="1" max="1" width="27" customWidth="1"/>
    <col min="2" max="2" width="17.83203125" bestFit="1" customWidth="1"/>
    <col min="257" max="257" width="27" customWidth="1"/>
    <col min="258" max="258" width="17.83203125" bestFit="1" customWidth="1"/>
    <col min="513" max="513" width="27" customWidth="1"/>
    <col min="514" max="514" width="17.83203125" bestFit="1" customWidth="1"/>
    <col min="769" max="769" width="27" customWidth="1"/>
    <col min="770" max="770" width="17.83203125" bestFit="1" customWidth="1"/>
    <col min="1025" max="1025" width="27" customWidth="1"/>
    <col min="1026" max="1026" width="17.83203125" bestFit="1" customWidth="1"/>
    <col min="1281" max="1281" width="27" customWidth="1"/>
    <col min="1282" max="1282" width="17.83203125" bestFit="1" customWidth="1"/>
    <col min="1537" max="1537" width="27" customWidth="1"/>
    <col min="1538" max="1538" width="17.83203125" bestFit="1" customWidth="1"/>
    <col min="1793" max="1793" width="27" customWidth="1"/>
    <col min="1794" max="1794" width="17.83203125" bestFit="1" customWidth="1"/>
    <col min="2049" max="2049" width="27" customWidth="1"/>
    <col min="2050" max="2050" width="17.83203125" bestFit="1" customWidth="1"/>
    <col min="2305" max="2305" width="27" customWidth="1"/>
    <col min="2306" max="2306" width="17.83203125" bestFit="1" customWidth="1"/>
    <col min="2561" max="2561" width="27" customWidth="1"/>
    <col min="2562" max="2562" width="17.83203125" bestFit="1" customWidth="1"/>
    <col min="2817" max="2817" width="27" customWidth="1"/>
    <col min="2818" max="2818" width="17.83203125" bestFit="1" customWidth="1"/>
    <col min="3073" max="3073" width="27" customWidth="1"/>
    <col min="3074" max="3074" width="17.83203125" bestFit="1" customWidth="1"/>
    <col min="3329" max="3329" width="27" customWidth="1"/>
    <col min="3330" max="3330" width="17.83203125" bestFit="1" customWidth="1"/>
    <col min="3585" max="3585" width="27" customWidth="1"/>
    <col min="3586" max="3586" width="17.83203125" bestFit="1" customWidth="1"/>
    <col min="3841" max="3841" width="27" customWidth="1"/>
    <col min="3842" max="3842" width="17.83203125" bestFit="1" customWidth="1"/>
    <col min="4097" max="4097" width="27" customWidth="1"/>
    <col min="4098" max="4098" width="17.83203125" bestFit="1" customWidth="1"/>
    <col min="4353" max="4353" width="27" customWidth="1"/>
    <col min="4354" max="4354" width="17.83203125" bestFit="1" customWidth="1"/>
    <col min="4609" max="4609" width="27" customWidth="1"/>
    <col min="4610" max="4610" width="17.83203125" bestFit="1" customWidth="1"/>
    <col min="4865" max="4865" width="27" customWidth="1"/>
    <col min="4866" max="4866" width="17.83203125" bestFit="1" customWidth="1"/>
    <col min="5121" max="5121" width="27" customWidth="1"/>
    <col min="5122" max="5122" width="17.83203125" bestFit="1" customWidth="1"/>
    <col min="5377" max="5377" width="27" customWidth="1"/>
    <col min="5378" max="5378" width="17.83203125" bestFit="1" customWidth="1"/>
    <col min="5633" max="5633" width="27" customWidth="1"/>
    <col min="5634" max="5634" width="17.83203125" bestFit="1" customWidth="1"/>
    <col min="5889" max="5889" width="27" customWidth="1"/>
    <col min="5890" max="5890" width="17.83203125" bestFit="1" customWidth="1"/>
    <col min="6145" max="6145" width="27" customWidth="1"/>
    <col min="6146" max="6146" width="17.83203125" bestFit="1" customWidth="1"/>
    <col min="6401" max="6401" width="27" customWidth="1"/>
    <col min="6402" max="6402" width="17.83203125" bestFit="1" customWidth="1"/>
    <col min="6657" max="6657" width="27" customWidth="1"/>
    <col min="6658" max="6658" width="17.83203125" bestFit="1" customWidth="1"/>
    <col min="6913" max="6913" width="27" customWidth="1"/>
    <col min="6914" max="6914" width="17.83203125" bestFit="1" customWidth="1"/>
    <col min="7169" max="7169" width="27" customWidth="1"/>
    <col min="7170" max="7170" width="17.83203125" bestFit="1" customWidth="1"/>
    <col min="7425" max="7425" width="27" customWidth="1"/>
    <col min="7426" max="7426" width="17.83203125" bestFit="1" customWidth="1"/>
    <col min="7681" max="7681" width="27" customWidth="1"/>
    <col min="7682" max="7682" width="17.83203125" bestFit="1" customWidth="1"/>
    <col min="7937" max="7937" width="27" customWidth="1"/>
    <col min="7938" max="7938" width="17.83203125" bestFit="1" customWidth="1"/>
    <col min="8193" max="8193" width="27" customWidth="1"/>
    <col min="8194" max="8194" width="17.83203125" bestFit="1" customWidth="1"/>
    <col min="8449" max="8449" width="27" customWidth="1"/>
    <col min="8450" max="8450" width="17.83203125" bestFit="1" customWidth="1"/>
    <col min="8705" max="8705" width="27" customWidth="1"/>
    <col min="8706" max="8706" width="17.83203125" bestFit="1" customWidth="1"/>
    <col min="8961" max="8961" width="27" customWidth="1"/>
    <col min="8962" max="8962" width="17.83203125" bestFit="1" customWidth="1"/>
    <col min="9217" max="9217" width="27" customWidth="1"/>
    <col min="9218" max="9218" width="17.83203125" bestFit="1" customWidth="1"/>
    <col min="9473" max="9473" width="27" customWidth="1"/>
    <col min="9474" max="9474" width="17.83203125" bestFit="1" customWidth="1"/>
    <col min="9729" max="9729" width="27" customWidth="1"/>
    <col min="9730" max="9730" width="17.83203125" bestFit="1" customWidth="1"/>
    <col min="9985" max="9985" width="27" customWidth="1"/>
    <col min="9986" max="9986" width="17.83203125" bestFit="1" customWidth="1"/>
    <col min="10241" max="10241" width="27" customWidth="1"/>
    <col min="10242" max="10242" width="17.83203125" bestFit="1" customWidth="1"/>
    <col min="10497" max="10497" width="27" customWidth="1"/>
    <col min="10498" max="10498" width="17.83203125" bestFit="1" customWidth="1"/>
    <col min="10753" max="10753" width="27" customWidth="1"/>
    <col min="10754" max="10754" width="17.83203125" bestFit="1" customWidth="1"/>
    <col min="11009" max="11009" width="27" customWidth="1"/>
    <col min="11010" max="11010" width="17.83203125" bestFit="1" customWidth="1"/>
    <col min="11265" max="11265" width="27" customWidth="1"/>
    <col min="11266" max="11266" width="17.83203125" bestFit="1" customWidth="1"/>
    <col min="11521" max="11521" width="27" customWidth="1"/>
    <col min="11522" max="11522" width="17.83203125" bestFit="1" customWidth="1"/>
    <col min="11777" max="11777" width="27" customWidth="1"/>
    <col min="11778" max="11778" width="17.83203125" bestFit="1" customWidth="1"/>
    <col min="12033" max="12033" width="27" customWidth="1"/>
    <col min="12034" max="12034" width="17.83203125" bestFit="1" customWidth="1"/>
    <col min="12289" max="12289" width="27" customWidth="1"/>
    <col min="12290" max="12290" width="17.83203125" bestFit="1" customWidth="1"/>
    <col min="12545" max="12545" width="27" customWidth="1"/>
    <col min="12546" max="12546" width="17.83203125" bestFit="1" customWidth="1"/>
    <col min="12801" max="12801" width="27" customWidth="1"/>
    <col min="12802" max="12802" width="17.83203125" bestFit="1" customWidth="1"/>
    <col min="13057" max="13057" width="27" customWidth="1"/>
    <col min="13058" max="13058" width="17.83203125" bestFit="1" customWidth="1"/>
    <col min="13313" max="13313" width="27" customWidth="1"/>
    <col min="13314" max="13314" width="17.83203125" bestFit="1" customWidth="1"/>
    <col min="13569" max="13569" width="27" customWidth="1"/>
    <col min="13570" max="13570" width="17.83203125" bestFit="1" customWidth="1"/>
    <col min="13825" max="13825" width="27" customWidth="1"/>
    <col min="13826" max="13826" width="17.83203125" bestFit="1" customWidth="1"/>
    <col min="14081" max="14081" width="27" customWidth="1"/>
    <col min="14082" max="14082" width="17.83203125" bestFit="1" customWidth="1"/>
    <col min="14337" max="14337" width="27" customWidth="1"/>
    <col min="14338" max="14338" width="17.83203125" bestFit="1" customWidth="1"/>
    <col min="14593" max="14593" width="27" customWidth="1"/>
    <col min="14594" max="14594" width="17.83203125" bestFit="1" customWidth="1"/>
    <col min="14849" max="14849" width="27" customWidth="1"/>
    <col min="14850" max="14850" width="17.83203125" bestFit="1" customWidth="1"/>
    <col min="15105" max="15105" width="27" customWidth="1"/>
    <col min="15106" max="15106" width="17.83203125" bestFit="1" customWidth="1"/>
    <col min="15361" max="15361" width="27" customWidth="1"/>
    <col min="15362" max="15362" width="17.83203125" bestFit="1" customWidth="1"/>
    <col min="15617" max="15617" width="27" customWidth="1"/>
    <col min="15618" max="15618" width="17.83203125" bestFit="1" customWidth="1"/>
    <col min="15873" max="15873" width="27" customWidth="1"/>
    <col min="15874" max="15874" width="17.83203125" bestFit="1" customWidth="1"/>
    <col min="16129" max="16129" width="27" customWidth="1"/>
    <col min="16130" max="16130" width="17.83203125" bestFit="1" customWidth="1"/>
  </cols>
  <sheetData>
    <row r="1" spans="1:7" x14ac:dyDescent="0.15">
      <c r="A1" s="127"/>
      <c r="B1" s="127"/>
    </row>
    <row r="2" spans="1:7" x14ac:dyDescent="0.15">
      <c r="A2" s="127"/>
      <c r="B2" s="127"/>
    </row>
    <row r="3" spans="1:7" x14ac:dyDescent="0.15">
      <c r="A3" s="127"/>
      <c r="B3" s="127"/>
    </row>
    <row r="4" spans="1:7" x14ac:dyDescent="0.15">
      <c r="A4" s="127"/>
      <c r="B4" s="127"/>
    </row>
    <row r="5" spans="1:7" ht="12.75" x14ac:dyDescent="0.2">
      <c r="A5" s="128" t="s">
        <v>141</v>
      </c>
      <c r="B5" s="127"/>
    </row>
    <row r="6" spans="1:7" x14ac:dyDescent="0.15">
      <c r="A6" s="127"/>
      <c r="B6" s="127"/>
    </row>
    <row r="7" spans="1:7" ht="12.75" x14ac:dyDescent="0.2">
      <c r="A7" s="129" t="s">
        <v>142</v>
      </c>
      <c r="B7" s="129"/>
      <c r="C7" s="129"/>
      <c r="D7" s="129"/>
      <c r="E7" s="129"/>
      <c r="F7" s="129"/>
      <c r="G7" s="129"/>
    </row>
    <row r="8" spans="1:7" x14ac:dyDescent="0.15">
      <c r="A8" s="127"/>
      <c r="B8" s="127"/>
    </row>
    <row r="9" spans="1:7" ht="12.75" x14ac:dyDescent="0.2">
      <c r="A9" s="130" t="s">
        <v>145</v>
      </c>
      <c r="B9" s="127"/>
    </row>
    <row r="10" spans="1:7" ht="12.75" x14ac:dyDescent="0.2">
      <c r="A10" s="131" t="s">
        <v>146</v>
      </c>
      <c r="B10" s="127"/>
    </row>
    <row r="11" spans="1:7" ht="12.75" x14ac:dyDescent="0.2">
      <c r="A11" s="131"/>
      <c r="B11" s="127"/>
    </row>
    <row r="12" spans="1:7" ht="12.75" x14ac:dyDescent="0.2">
      <c r="A12" s="131"/>
      <c r="B12" s="127"/>
    </row>
    <row r="13" spans="1:7" ht="12.75" x14ac:dyDescent="0.2">
      <c r="A13" s="131"/>
      <c r="B13" s="127"/>
    </row>
    <row r="14" spans="1:7" ht="12.75" x14ac:dyDescent="0.2">
      <c r="A14" s="131"/>
      <c r="B14" s="127"/>
    </row>
    <row r="15" spans="1:7" ht="12.75" x14ac:dyDescent="0.2">
      <c r="A15" s="131"/>
      <c r="B15" s="127"/>
    </row>
    <row r="16" spans="1:7" ht="12.75" x14ac:dyDescent="0.2">
      <c r="A16" s="131"/>
      <c r="B16" s="127"/>
    </row>
    <row r="17" spans="1:2" ht="12.75" x14ac:dyDescent="0.2">
      <c r="A17" s="131"/>
      <c r="B17" s="127"/>
    </row>
    <row r="18" spans="1:2" ht="12.75" x14ac:dyDescent="0.2">
      <c r="A18" s="131" t="s">
        <v>143</v>
      </c>
      <c r="B18" s="127"/>
    </row>
    <row r="19" spans="1:2" x14ac:dyDescent="0.15">
      <c r="A19" s="127"/>
      <c r="B19" s="127"/>
    </row>
    <row r="20" spans="1:2" ht="11.25" x14ac:dyDescent="0.2">
      <c r="A20" s="132" t="s">
        <v>144</v>
      </c>
      <c r="B20" s="133">
        <v>42668</v>
      </c>
    </row>
    <row r="21" spans="1:2" x14ac:dyDescent="0.15">
      <c r="A21" s="127"/>
      <c r="B21" s="134"/>
    </row>
    <row r="22" spans="1:2" x14ac:dyDescent="0.15">
      <c r="A22" s="127"/>
      <c r="B22" s="127"/>
    </row>
  </sheetData>
  <mergeCells count="1">
    <mergeCell ref="A7:G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1025" r:id="rId3">
          <object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914400</xdr:colOff>
                <xdr:row>15</xdr:row>
                <xdr:rowOff>38100</xdr:rowOff>
              </to>
            </anchor>
          </objectPr>
        </oleObject>
      </mc:Choice>
      <mc:Fallback>
        <oleObject progId="Document" dvAspect="DVASPECT_ICON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AA3" sqref="AA3"/>
    </sheetView>
  </sheetViews>
  <sheetFormatPr defaultRowHeight="11.25" x14ac:dyDescent="0.2"/>
  <cols>
    <col min="1" max="1" width="8.83203125" style="1" customWidth="1"/>
    <col min="2" max="2" width="1.83203125" style="1" customWidth="1"/>
    <col min="3" max="3" width="9.5" style="1" customWidth="1"/>
    <col min="4" max="4" width="1.83203125" style="1" customWidth="1"/>
    <col min="5" max="5" width="9" style="1" customWidth="1"/>
    <col min="6" max="6" width="1.83203125" style="1" customWidth="1"/>
    <col min="7" max="7" width="8.6640625" style="1" customWidth="1"/>
    <col min="8" max="8" width="19.6640625" style="1" customWidth="1"/>
    <col min="9" max="9" width="1.83203125" style="1" customWidth="1"/>
    <col min="10" max="16384" width="9.33203125" style="1"/>
  </cols>
  <sheetData>
    <row r="1" spans="1:9" ht="11.25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96"/>
    </row>
    <row r="2" spans="1:9" ht="11.25" customHeight="1" x14ac:dyDescent="0.2">
      <c r="A2" s="95" t="s">
        <v>126</v>
      </c>
      <c r="B2" s="95"/>
      <c r="C2" s="95"/>
      <c r="D2" s="95"/>
      <c r="E2" s="95"/>
      <c r="F2" s="95"/>
      <c r="G2" s="95"/>
      <c r="H2" s="95"/>
      <c r="I2" s="96"/>
    </row>
    <row r="3" spans="1:9" ht="11.25" customHeight="1" x14ac:dyDescent="0.2">
      <c r="A3" s="95" t="s">
        <v>127</v>
      </c>
      <c r="B3" s="95"/>
      <c r="C3" s="95"/>
      <c r="D3" s="95"/>
      <c r="E3" s="95"/>
      <c r="F3" s="95"/>
      <c r="G3" s="95"/>
      <c r="H3" s="95"/>
      <c r="I3" s="96"/>
    </row>
    <row r="4" spans="1:9" ht="11.25" customHeight="1" x14ac:dyDescent="0.2">
      <c r="A4" s="95"/>
      <c r="B4" s="95"/>
      <c r="C4" s="95"/>
      <c r="D4" s="95"/>
      <c r="E4" s="95"/>
      <c r="F4" s="95"/>
      <c r="G4" s="95"/>
      <c r="H4" s="95"/>
      <c r="I4" s="96"/>
    </row>
    <row r="5" spans="1:9" ht="11.25" customHeight="1" x14ac:dyDescent="0.2">
      <c r="A5" s="95" t="s">
        <v>1</v>
      </c>
      <c r="B5" s="95"/>
      <c r="C5" s="95"/>
      <c r="D5" s="95"/>
      <c r="E5" s="95"/>
      <c r="F5" s="95"/>
      <c r="G5" s="95"/>
      <c r="H5" s="95"/>
      <c r="I5" s="96"/>
    </row>
    <row r="6" spans="1:9" ht="11.25" customHeight="1" x14ac:dyDescent="0.2">
      <c r="A6" s="97"/>
      <c r="B6" s="97"/>
      <c r="C6" s="97"/>
      <c r="D6" s="97"/>
      <c r="E6" s="97"/>
      <c r="F6" s="97"/>
      <c r="G6" s="97"/>
      <c r="H6" s="97"/>
      <c r="I6" s="98"/>
    </row>
    <row r="7" spans="1:9" ht="11.25" customHeight="1" x14ac:dyDescent="0.2">
      <c r="A7" s="94" t="s">
        <v>2</v>
      </c>
      <c r="B7" s="94"/>
      <c r="C7" s="103" t="s">
        <v>3</v>
      </c>
      <c r="D7" s="103"/>
      <c r="E7" s="103"/>
      <c r="F7" s="103"/>
      <c r="G7" s="103"/>
      <c r="H7" s="103"/>
      <c r="I7" s="73"/>
    </row>
    <row r="8" spans="1:9" ht="11.25" customHeight="1" x14ac:dyDescent="0.2">
      <c r="A8" s="80"/>
      <c r="B8" s="80"/>
      <c r="C8" s="80" t="s">
        <v>4</v>
      </c>
      <c r="D8" s="80"/>
      <c r="E8" s="80"/>
      <c r="F8" s="80"/>
      <c r="G8" s="80"/>
      <c r="H8" s="80" t="s">
        <v>125</v>
      </c>
    </row>
    <row r="9" spans="1:9" ht="12.6" customHeight="1" x14ac:dyDescent="0.2">
      <c r="A9" s="2" t="s">
        <v>5</v>
      </c>
      <c r="B9" s="2"/>
      <c r="C9" s="2" t="s">
        <v>6</v>
      </c>
      <c r="D9" s="2"/>
      <c r="E9" s="2" t="s">
        <v>42</v>
      </c>
      <c r="F9" s="2"/>
      <c r="G9" s="2" t="s">
        <v>64</v>
      </c>
      <c r="H9" s="2" t="s">
        <v>128</v>
      </c>
      <c r="I9" s="74"/>
    </row>
    <row r="10" spans="1:9" ht="11.25" customHeight="1" x14ac:dyDescent="0.2">
      <c r="A10" s="3">
        <v>2010</v>
      </c>
      <c r="B10" s="4"/>
      <c r="C10" s="5">
        <v>50.2</v>
      </c>
      <c r="D10" s="54" t="s">
        <v>48</v>
      </c>
      <c r="E10" s="5">
        <v>76.8</v>
      </c>
      <c r="F10" s="54"/>
      <c r="G10" s="72" t="s">
        <v>17</v>
      </c>
      <c r="H10" s="5">
        <v>127</v>
      </c>
      <c r="I10" s="54" t="s">
        <v>48</v>
      </c>
    </row>
    <row r="11" spans="1:9" ht="11.25" customHeight="1" x14ac:dyDescent="0.2">
      <c r="A11" s="6">
        <v>2011</v>
      </c>
      <c r="B11" s="4"/>
      <c r="C11" s="5">
        <v>47.8</v>
      </c>
      <c r="D11" s="55" t="s">
        <v>48</v>
      </c>
      <c r="E11" s="8">
        <v>82.3</v>
      </c>
      <c r="F11" s="54" t="s">
        <v>48</v>
      </c>
      <c r="G11" s="72" t="s">
        <v>17</v>
      </c>
      <c r="H11" s="8">
        <v>130.1</v>
      </c>
      <c r="I11" s="54" t="s">
        <v>48</v>
      </c>
    </row>
    <row r="12" spans="1:9" ht="11.25" customHeight="1" x14ac:dyDescent="0.2">
      <c r="A12" s="3">
        <v>2012</v>
      </c>
      <c r="B12" s="4"/>
      <c r="C12" s="5">
        <v>48</v>
      </c>
      <c r="D12" s="56"/>
      <c r="E12" s="5">
        <v>84.9</v>
      </c>
      <c r="F12" s="58" t="s">
        <v>48</v>
      </c>
      <c r="G12" s="72" t="s">
        <v>17</v>
      </c>
      <c r="H12" s="5">
        <v>132.9</v>
      </c>
      <c r="I12" s="54" t="s">
        <v>48</v>
      </c>
    </row>
    <row r="13" spans="1:9" ht="11.25" customHeight="1" x14ac:dyDescent="0.2">
      <c r="A13" s="6">
        <v>2013</v>
      </c>
      <c r="B13" s="7"/>
      <c r="C13" s="5">
        <v>39.200000000000003</v>
      </c>
      <c r="D13" s="57" t="s">
        <v>48</v>
      </c>
      <c r="E13" s="8">
        <v>81.2</v>
      </c>
      <c r="F13" s="59" t="s">
        <v>48</v>
      </c>
      <c r="G13" s="5">
        <v>2.4</v>
      </c>
      <c r="H13" s="5">
        <v>118</v>
      </c>
      <c r="I13" s="54" t="s">
        <v>48</v>
      </c>
    </row>
    <row r="14" spans="1:9" ht="11.25" customHeight="1" x14ac:dyDescent="0.2">
      <c r="A14" s="3">
        <v>2014</v>
      </c>
      <c r="B14" s="7"/>
      <c r="C14" s="5">
        <v>42.2</v>
      </c>
      <c r="D14" s="57"/>
      <c r="E14" s="8">
        <v>67.5</v>
      </c>
      <c r="F14" s="59"/>
      <c r="G14" s="5">
        <v>7.4</v>
      </c>
      <c r="H14" s="5">
        <v>102.3</v>
      </c>
      <c r="I14" s="73"/>
    </row>
    <row r="15" spans="1:9" ht="11.25" customHeight="1" x14ac:dyDescent="0.2">
      <c r="A15" s="99" t="s">
        <v>117</v>
      </c>
      <c r="B15" s="99"/>
      <c r="C15" s="99"/>
      <c r="D15" s="99"/>
      <c r="E15" s="99"/>
      <c r="F15" s="99"/>
      <c r="G15" s="99"/>
      <c r="H15" s="99"/>
      <c r="I15" s="99"/>
    </row>
    <row r="16" spans="1:9" ht="11.25" customHeight="1" x14ac:dyDescent="0.2">
      <c r="A16" s="100" t="s">
        <v>118</v>
      </c>
      <c r="B16" s="96"/>
      <c r="C16" s="96"/>
      <c r="D16" s="96"/>
      <c r="E16" s="96"/>
      <c r="F16" s="96"/>
      <c r="G16" s="96"/>
      <c r="H16" s="96"/>
      <c r="I16" s="96"/>
    </row>
    <row r="17" spans="1:9" ht="11.25" customHeight="1" x14ac:dyDescent="0.2">
      <c r="A17" s="101" t="s">
        <v>119</v>
      </c>
      <c r="B17" s="96"/>
      <c r="C17" s="96"/>
      <c r="D17" s="96"/>
      <c r="E17" s="96"/>
      <c r="F17" s="96"/>
      <c r="G17" s="96"/>
      <c r="H17" s="96"/>
      <c r="I17" s="96"/>
    </row>
    <row r="18" spans="1:9" ht="11.25" customHeight="1" x14ac:dyDescent="0.2">
      <c r="A18" s="102" t="s">
        <v>43</v>
      </c>
      <c r="B18" s="96"/>
      <c r="C18" s="96"/>
      <c r="D18" s="96"/>
      <c r="E18" s="96"/>
      <c r="F18" s="96"/>
      <c r="G18" s="96"/>
      <c r="H18" s="96"/>
      <c r="I18" s="96"/>
    </row>
    <row r="22" spans="1:9" ht="15.75" x14ac:dyDescent="0.25">
      <c r="A22" s="42"/>
    </row>
    <row r="23" spans="1:9" ht="15.75" x14ac:dyDescent="0.25">
      <c r="A23" s="42"/>
    </row>
  </sheetData>
  <mergeCells count="11">
    <mergeCell ref="A6:I6"/>
    <mergeCell ref="A15:I15"/>
    <mergeCell ref="A16:I16"/>
    <mergeCell ref="A17:I17"/>
    <mergeCell ref="A18:I18"/>
    <mergeCell ref="C7:H7"/>
    <mergeCell ref="A1:I1"/>
    <mergeCell ref="A2:I2"/>
    <mergeCell ref="A4:I4"/>
    <mergeCell ref="A3:I3"/>
    <mergeCell ref="A5:I5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sqref="A1:I1"/>
    </sheetView>
  </sheetViews>
  <sheetFormatPr defaultRowHeight="10.5" x14ac:dyDescent="0.15"/>
  <cols>
    <col min="1" max="1" width="34.83203125" customWidth="1"/>
    <col min="2" max="2" width="1.83203125" customWidth="1"/>
    <col min="3" max="3" width="14.6640625" customWidth="1"/>
    <col min="4" max="4" width="1.83203125" customWidth="1"/>
    <col min="5" max="5" width="16" bestFit="1" customWidth="1"/>
    <col min="6" max="6" width="2" customWidth="1"/>
    <col min="7" max="7" width="24.83203125" customWidth="1"/>
    <col min="8" max="8" width="1.83203125" customWidth="1"/>
    <col min="9" max="9" width="25.83203125" customWidth="1"/>
  </cols>
  <sheetData>
    <row r="1" spans="1:9" ht="11.25" customHeight="1" x14ac:dyDescent="0.15">
      <c r="A1" s="106" t="s">
        <v>62</v>
      </c>
      <c r="B1" s="107"/>
      <c r="C1" s="107"/>
      <c r="D1" s="107"/>
      <c r="E1" s="107"/>
      <c r="F1" s="107"/>
      <c r="G1" s="107"/>
      <c r="H1" s="107"/>
      <c r="I1" s="107"/>
    </row>
    <row r="2" spans="1:9" ht="11.25" customHeight="1" x14ac:dyDescent="0.15">
      <c r="A2" s="106" t="s">
        <v>66</v>
      </c>
      <c r="B2" s="106"/>
      <c r="C2" s="106"/>
      <c r="D2" s="106"/>
      <c r="E2" s="106"/>
      <c r="F2" s="106"/>
      <c r="G2" s="106"/>
      <c r="H2" s="106"/>
      <c r="I2" s="106"/>
    </row>
    <row r="3" spans="1:9" ht="11.25" customHeight="1" x14ac:dyDescent="0.15">
      <c r="A3" s="105"/>
      <c r="B3" s="105"/>
      <c r="C3" s="105"/>
      <c r="D3" s="105"/>
      <c r="E3" s="105"/>
      <c r="F3" s="105"/>
      <c r="G3" s="105"/>
      <c r="H3" s="105"/>
      <c r="I3" s="105"/>
    </row>
    <row r="4" spans="1:9" ht="11.25" customHeight="1" x14ac:dyDescent="0.15">
      <c r="A4" s="36" t="s">
        <v>7</v>
      </c>
      <c r="B4" s="36"/>
      <c r="C4" s="36" t="s">
        <v>86</v>
      </c>
      <c r="D4" s="36"/>
      <c r="E4" s="36" t="s">
        <v>67</v>
      </c>
      <c r="F4" s="36"/>
      <c r="G4" s="36" t="s">
        <v>8</v>
      </c>
      <c r="H4" s="36"/>
      <c r="I4" s="36" t="s">
        <v>9</v>
      </c>
    </row>
    <row r="5" spans="1:9" ht="12.6" customHeight="1" x14ac:dyDescent="0.15">
      <c r="A5" s="37" t="s">
        <v>109</v>
      </c>
      <c r="B5" s="37"/>
      <c r="C5" s="37" t="s">
        <v>70</v>
      </c>
      <c r="D5" s="37"/>
      <c r="E5" s="37" t="s">
        <v>69</v>
      </c>
      <c r="F5" s="37"/>
      <c r="G5" s="37" t="s">
        <v>96</v>
      </c>
      <c r="H5" s="37"/>
      <c r="I5" s="37" t="s">
        <v>61</v>
      </c>
    </row>
    <row r="6" spans="1:9" ht="12.6" customHeight="1" x14ac:dyDescent="0.15">
      <c r="A6" s="38" t="s">
        <v>44</v>
      </c>
      <c r="B6" s="37"/>
      <c r="C6" s="37" t="s">
        <v>110</v>
      </c>
      <c r="D6" s="37"/>
      <c r="E6" s="37" t="s">
        <v>68</v>
      </c>
      <c r="F6" s="37"/>
      <c r="G6" s="37" t="s">
        <v>10</v>
      </c>
      <c r="H6" s="37"/>
      <c r="I6" s="38" t="s">
        <v>132</v>
      </c>
    </row>
    <row r="7" spans="1:9" ht="12.6" customHeight="1" x14ac:dyDescent="0.15">
      <c r="A7" s="38" t="s">
        <v>44</v>
      </c>
      <c r="B7" s="37"/>
      <c r="C7" s="37" t="s">
        <v>82</v>
      </c>
      <c r="D7" s="37"/>
      <c r="E7" s="37" t="s">
        <v>84</v>
      </c>
      <c r="F7" s="37"/>
      <c r="G7" s="37" t="s">
        <v>83</v>
      </c>
      <c r="H7" s="37"/>
      <c r="I7" s="38" t="s">
        <v>132</v>
      </c>
    </row>
    <row r="8" spans="1:9" ht="12.6" customHeight="1" x14ac:dyDescent="0.15">
      <c r="A8" s="37" t="s">
        <v>45</v>
      </c>
      <c r="B8" s="37"/>
      <c r="C8" s="37" t="s">
        <v>113</v>
      </c>
      <c r="D8" s="37"/>
      <c r="E8" s="37" t="s">
        <v>69</v>
      </c>
      <c r="F8" s="37"/>
      <c r="G8" s="37" t="s">
        <v>11</v>
      </c>
      <c r="H8" s="37"/>
      <c r="I8" s="37" t="s">
        <v>137</v>
      </c>
    </row>
    <row r="9" spans="1:9" ht="12.6" customHeight="1" x14ac:dyDescent="0.15">
      <c r="A9" s="38" t="s">
        <v>44</v>
      </c>
      <c r="B9" s="37"/>
      <c r="C9" s="37" t="s">
        <v>72</v>
      </c>
      <c r="D9" s="37"/>
      <c r="E9" s="38" t="s">
        <v>121</v>
      </c>
      <c r="F9" s="37"/>
      <c r="G9" s="37" t="s">
        <v>96</v>
      </c>
      <c r="H9" s="37"/>
      <c r="I9" s="37" t="s">
        <v>85</v>
      </c>
    </row>
    <row r="10" spans="1:9" ht="12.6" customHeight="1" x14ac:dyDescent="0.15">
      <c r="A10" s="38" t="s">
        <v>44</v>
      </c>
      <c r="B10" s="37"/>
      <c r="C10" s="37" t="s">
        <v>73</v>
      </c>
      <c r="D10" s="37"/>
      <c r="E10" s="38" t="s">
        <v>121</v>
      </c>
      <c r="F10" s="37"/>
      <c r="G10" s="37" t="s">
        <v>97</v>
      </c>
      <c r="H10" s="37"/>
      <c r="I10" s="38" t="s">
        <v>133</v>
      </c>
    </row>
    <row r="11" spans="1:9" ht="12.6" customHeight="1" x14ac:dyDescent="0.15">
      <c r="A11" s="38" t="s">
        <v>44</v>
      </c>
      <c r="B11" s="37"/>
      <c r="C11" s="37" t="s">
        <v>71</v>
      </c>
      <c r="D11" s="37"/>
      <c r="E11" s="38" t="s">
        <v>121</v>
      </c>
      <c r="F11" s="37"/>
      <c r="G11" s="37" t="s">
        <v>10</v>
      </c>
      <c r="H11" s="37"/>
      <c r="I11" s="38" t="s">
        <v>133</v>
      </c>
    </row>
    <row r="12" spans="1:9" ht="12.6" customHeight="1" x14ac:dyDescent="0.15">
      <c r="A12" s="53" t="s">
        <v>129</v>
      </c>
      <c r="B12" s="37"/>
      <c r="C12" s="37" t="s">
        <v>75</v>
      </c>
      <c r="D12" s="37"/>
      <c r="E12" s="37" t="s">
        <v>68</v>
      </c>
      <c r="F12" s="37"/>
      <c r="G12" s="37" t="s">
        <v>112</v>
      </c>
      <c r="H12" s="37"/>
      <c r="I12" s="38" t="s">
        <v>133</v>
      </c>
    </row>
    <row r="13" spans="1:9" ht="12.6" customHeight="1" x14ac:dyDescent="0.15">
      <c r="A13" s="37" t="s">
        <v>63</v>
      </c>
      <c r="B13" s="37"/>
      <c r="C13" s="37" t="s">
        <v>74</v>
      </c>
      <c r="D13" s="37"/>
      <c r="E13" s="37" t="s">
        <v>69</v>
      </c>
      <c r="F13" s="37"/>
      <c r="G13" s="37" t="s">
        <v>98</v>
      </c>
      <c r="H13" s="37"/>
      <c r="I13" s="38" t="s">
        <v>133</v>
      </c>
    </row>
    <row r="14" spans="1:9" ht="12.6" customHeight="1" x14ac:dyDescent="0.15">
      <c r="A14" s="37" t="s">
        <v>39</v>
      </c>
      <c r="B14" s="37"/>
      <c r="C14" s="37" t="s">
        <v>111</v>
      </c>
      <c r="D14" s="37"/>
      <c r="E14" s="38" t="s">
        <v>121</v>
      </c>
      <c r="F14" s="37"/>
      <c r="G14" s="37" t="s">
        <v>99</v>
      </c>
      <c r="H14" s="37"/>
      <c r="I14" s="37" t="s">
        <v>61</v>
      </c>
    </row>
    <row r="15" spans="1:9" ht="12.6" customHeight="1" x14ac:dyDescent="0.15">
      <c r="A15" s="37" t="s">
        <v>47</v>
      </c>
      <c r="B15" s="37"/>
      <c r="C15" s="37" t="s">
        <v>105</v>
      </c>
      <c r="D15" s="37"/>
      <c r="E15" s="38" t="s">
        <v>121</v>
      </c>
      <c r="F15" s="37"/>
      <c r="G15" s="37" t="s">
        <v>104</v>
      </c>
      <c r="H15" s="37"/>
      <c r="I15" s="37" t="s">
        <v>137</v>
      </c>
    </row>
    <row r="16" spans="1:9" ht="12.6" customHeight="1" x14ac:dyDescent="0.15">
      <c r="A16" s="38" t="s">
        <v>44</v>
      </c>
      <c r="B16" s="37"/>
      <c r="C16" s="37" t="s">
        <v>87</v>
      </c>
      <c r="D16" s="37"/>
      <c r="E16" s="38" t="s">
        <v>121</v>
      </c>
      <c r="F16" s="37"/>
      <c r="G16" s="37" t="s">
        <v>89</v>
      </c>
      <c r="H16" s="37"/>
      <c r="I16" s="38" t="s">
        <v>135</v>
      </c>
    </row>
    <row r="17" spans="1:9" ht="12.6" customHeight="1" x14ac:dyDescent="0.15">
      <c r="A17" s="38" t="s">
        <v>44</v>
      </c>
      <c r="B17" s="37"/>
      <c r="C17" s="37" t="s">
        <v>106</v>
      </c>
      <c r="D17" s="37"/>
      <c r="E17" s="38" t="s">
        <v>121</v>
      </c>
      <c r="F17" s="37"/>
      <c r="G17" s="37" t="s">
        <v>107</v>
      </c>
      <c r="H17" s="37"/>
      <c r="I17" s="38" t="s">
        <v>135</v>
      </c>
    </row>
    <row r="18" spans="1:9" ht="12.6" customHeight="1" x14ac:dyDescent="0.15">
      <c r="A18" s="38" t="s">
        <v>44</v>
      </c>
      <c r="B18" s="37"/>
      <c r="C18" s="37" t="s">
        <v>76</v>
      </c>
      <c r="D18" s="37"/>
      <c r="E18" s="38" t="s">
        <v>121</v>
      </c>
      <c r="F18" s="37"/>
      <c r="G18" s="37" t="s">
        <v>88</v>
      </c>
      <c r="H18" s="37"/>
      <c r="I18" s="38" t="s">
        <v>135</v>
      </c>
    </row>
    <row r="19" spans="1:9" ht="12.6" customHeight="1" x14ac:dyDescent="0.15">
      <c r="A19" s="38" t="s">
        <v>44</v>
      </c>
      <c r="B19" s="37"/>
      <c r="C19" s="37" t="s">
        <v>94</v>
      </c>
      <c r="D19" s="37"/>
      <c r="E19" s="37" t="s">
        <v>91</v>
      </c>
      <c r="F19" s="37"/>
      <c r="G19" s="37" t="s">
        <v>95</v>
      </c>
      <c r="H19" s="37"/>
      <c r="I19" s="38" t="s">
        <v>135</v>
      </c>
    </row>
    <row r="20" spans="1:9" ht="12.6" customHeight="1" x14ac:dyDescent="0.15">
      <c r="A20" s="38" t="s">
        <v>44</v>
      </c>
      <c r="B20" s="37"/>
      <c r="C20" s="37" t="s">
        <v>93</v>
      </c>
      <c r="D20" s="37"/>
      <c r="E20" s="38" t="s">
        <v>121</v>
      </c>
      <c r="F20" s="37"/>
      <c r="G20" s="37" t="s">
        <v>100</v>
      </c>
      <c r="H20" s="37"/>
      <c r="I20" s="38" t="s">
        <v>135</v>
      </c>
    </row>
    <row r="21" spans="1:9" ht="12.6" customHeight="1" x14ac:dyDescent="0.15">
      <c r="A21" s="38" t="s">
        <v>44</v>
      </c>
      <c r="B21" s="37"/>
      <c r="C21" s="37" t="s">
        <v>90</v>
      </c>
      <c r="D21" s="37"/>
      <c r="E21" s="38" t="s">
        <v>121</v>
      </c>
      <c r="F21" s="37"/>
      <c r="G21" s="37" t="s">
        <v>92</v>
      </c>
      <c r="H21" s="37"/>
      <c r="I21" s="38" t="s">
        <v>135</v>
      </c>
    </row>
    <row r="22" spans="1:9" ht="12.6" customHeight="1" x14ac:dyDescent="0.15">
      <c r="A22" s="37" t="s">
        <v>38</v>
      </c>
      <c r="B22" s="37"/>
      <c r="C22" s="37" t="s">
        <v>77</v>
      </c>
      <c r="D22" s="37"/>
      <c r="E22" s="37" t="s">
        <v>69</v>
      </c>
      <c r="F22" s="37"/>
      <c r="G22" s="37" t="s">
        <v>88</v>
      </c>
      <c r="H22" s="37"/>
      <c r="I22" s="37" t="s">
        <v>61</v>
      </c>
    </row>
    <row r="23" spans="1:9" ht="12.6" customHeight="1" x14ac:dyDescent="0.15">
      <c r="A23" s="37" t="s">
        <v>108</v>
      </c>
      <c r="B23" s="37"/>
      <c r="C23" s="37" t="s">
        <v>78</v>
      </c>
      <c r="D23" s="37"/>
      <c r="E23" s="38" t="s">
        <v>121</v>
      </c>
      <c r="F23" s="37"/>
      <c r="G23" s="37" t="s">
        <v>122</v>
      </c>
      <c r="H23" s="37"/>
      <c r="I23" s="37" t="s">
        <v>85</v>
      </c>
    </row>
    <row r="24" spans="1:9" ht="12.6" customHeight="1" x14ac:dyDescent="0.15">
      <c r="A24" s="38" t="s">
        <v>44</v>
      </c>
      <c r="B24" s="37"/>
      <c r="C24" s="37" t="s">
        <v>114</v>
      </c>
      <c r="D24" s="37"/>
      <c r="E24" s="38" t="s">
        <v>121</v>
      </c>
      <c r="F24" s="37"/>
      <c r="G24" s="38" t="s">
        <v>121</v>
      </c>
      <c r="H24" s="37"/>
      <c r="I24" s="38" t="s">
        <v>133</v>
      </c>
    </row>
    <row r="25" spans="1:9" ht="12.6" customHeight="1" x14ac:dyDescent="0.15">
      <c r="A25" s="37" t="s">
        <v>46</v>
      </c>
      <c r="B25" s="37"/>
      <c r="C25" s="37" t="s">
        <v>79</v>
      </c>
      <c r="D25" s="37"/>
      <c r="E25" s="38" t="s">
        <v>121</v>
      </c>
      <c r="F25" s="37"/>
      <c r="G25" s="37" t="s">
        <v>101</v>
      </c>
      <c r="H25" s="37"/>
      <c r="I25" s="37" t="s">
        <v>61</v>
      </c>
    </row>
    <row r="26" spans="1:9" ht="12.6" customHeight="1" x14ac:dyDescent="0.15">
      <c r="A26" s="37" t="s">
        <v>12</v>
      </c>
      <c r="B26" s="37"/>
      <c r="C26" s="37" t="s">
        <v>80</v>
      </c>
      <c r="D26" s="37"/>
      <c r="E26" s="38" t="s">
        <v>121</v>
      </c>
      <c r="F26" s="37"/>
      <c r="G26" s="37" t="s">
        <v>102</v>
      </c>
      <c r="H26" s="37"/>
      <c r="I26" s="37" t="s">
        <v>85</v>
      </c>
    </row>
    <row r="27" spans="1:9" ht="12.6" customHeight="1" x14ac:dyDescent="0.2">
      <c r="A27" s="37" t="s">
        <v>13</v>
      </c>
      <c r="B27" s="37"/>
      <c r="C27" s="1" t="s">
        <v>115</v>
      </c>
      <c r="D27" s="37"/>
      <c r="E27" s="38" t="s">
        <v>121</v>
      </c>
      <c r="F27" s="37"/>
      <c r="G27" s="37" t="s">
        <v>122</v>
      </c>
      <c r="H27" s="37"/>
      <c r="I27" s="37" t="s">
        <v>61</v>
      </c>
    </row>
    <row r="28" spans="1:9" ht="12.6" customHeight="1" x14ac:dyDescent="0.15">
      <c r="A28" s="38" t="s">
        <v>44</v>
      </c>
      <c r="B28" s="37"/>
      <c r="C28" s="37" t="s">
        <v>81</v>
      </c>
      <c r="D28" s="37"/>
      <c r="E28" s="37" t="s">
        <v>68</v>
      </c>
      <c r="F28" s="37"/>
      <c r="G28" s="37" t="s">
        <v>103</v>
      </c>
      <c r="H28" s="37"/>
      <c r="I28" s="38" t="s">
        <v>132</v>
      </c>
    </row>
    <row r="29" spans="1:9" ht="11.25" customHeight="1" x14ac:dyDescent="0.15">
      <c r="A29" s="108" t="s">
        <v>120</v>
      </c>
      <c r="B29" s="109"/>
      <c r="C29" s="109"/>
      <c r="D29" s="109"/>
      <c r="E29" s="109"/>
      <c r="F29" s="109"/>
      <c r="G29" s="109"/>
      <c r="H29" s="109"/>
      <c r="I29" s="109"/>
    </row>
    <row r="30" spans="1:9" s="79" customFormat="1" ht="11.25" customHeight="1" x14ac:dyDescent="0.2">
      <c r="A30" s="110" t="s">
        <v>130</v>
      </c>
      <c r="B30" s="96"/>
      <c r="C30" s="96"/>
      <c r="D30" s="96"/>
      <c r="E30" s="96"/>
      <c r="F30" s="96"/>
      <c r="G30" s="96"/>
      <c r="H30" s="96"/>
      <c r="I30" s="96"/>
    </row>
    <row r="31" spans="1:9" s="79" customFormat="1" ht="11.25" customHeight="1" x14ac:dyDescent="0.2">
      <c r="A31" s="96" t="s">
        <v>136</v>
      </c>
      <c r="B31" s="96"/>
      <c r="C31" s="96"/>
      <c r="D31" s="96"/>
      <c r="E31" s="96"/>
      <c r="F31" s="96"/>
      <c r="G31" s="96"/>
      <c r="H31" s="96"/>
      <c r="I31" s="96"/>
    </row>
    <row r="32" spans="1:9" s="79" customFormat="1" ht="11.25" customHeight="1" x14ac:dyDescent="0.2">
      <c r="A32" s="104" t="s">
        <v>131</v>
      </c>
      <c r="B32" s="96"/>
      <c r="C32" s="96"/>
      <c r="D32" s="96"/>
      <c r="E32" s="96"/>
      <c r="F32" s="96"/>
      <c r="G32" s="96"/>
      <c r="H32" s="96"/>
      <c r="I32" s="96"/>
    </row>
  </sheetData>
  <sortState ref="C14:G20">
    <sortCondition ref="E14:E20"/>
    <sortCondition ref="C14:C20"/>
  </sortState>
  <mergeCells count="7">
    <mergeCell ref="A31:I31"/>
    <mergeCell ref="A32:I32"/>
    <mergeCell ref="A3:I3"/>
    <mergeCell ref="A1:I1"/>
    <mergeCell ref="A2:I2"/>
    <mergeCell ref="A29:I29"/>
    <mergeCell ref="A30:I30"/>
  </mergeCells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0.5" x14ac:dyDescent="0.15"/>
  <cols>
    <col min="1" max="1" width="44.33203125" customWidth="1"/>
    <col min="2" max="2" width="1.83203125" customWidth="1"/>
    <col min="3" max="3" width="10.33203125" customWidth="1"/>
    <col min="4" max="4" width="1.83203125" customWidth="1"/>
    <col min="5" max="5" width="10.33203125" customWidth="1"/>
    <col min="6" max="6" width="1.83203125" customWidth="1"/>
    <col min="7" max="7" width="10.33203125" customWidth="1"/>
    <col min="8" max="8" width="1.83203125" customWidth="1"/>
    <col min="9" max="9" width="10.33203125" customWidth="1"/>
    <col min="10" max="10" width="1.83203125" customWidth="1"/>
    <col min="11" max="11" width="10.33203125" customWidth="1"/>
  </cols>
  <sheetData>
    <row r="1" spans="1:11" ht="11.25" customHeight="1" x14ac:dyDescent="0.15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1.25" customHeight="1" x14ac:dyDescent="0.15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1.2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96"/>
      <c r="K3" s="96"/>
    </row>
    <row r="4" spans="1:11" ht="11.25" customHeight="1" x14ac:dyDescent="0.15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1.25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6"/>
      <c r="K5" s="116"/>
    </row>
    <row r="6" spans="1:11" ht="11.25" customHeight="1" x14ac:dyDescent="0.2">
      <c r="A6" s="9"/>
      <c r="B6" s="9"/>
      <c r="C6" s="10">
        <f>'T1'!A10</f>
        <v>2010</v>
      </c>
      <c r="D6" s="9"/>
      <c r="E6" s="10">
        <f>'T1'!A11</f>
        <v>2011</v>
      </c>
      <c r="F6" s="11"/>
      <c r="G6" s="10">
        <f>'T1'!A12</f>
        <v>2012</v>
      </c>
      <c r="H6" s="11"/>
      <c r="I6" s="10">
        <f>'T1'!A13</f>
        <v>2013</v>
      </c>
      <c r="J6" s="11"/>
      <c r="K6" s="10">
        <f>'T1'!A14</f>
        <v>2014</v>
      </c>
    </row>
    <row r="7" spans="1:11" ht="11.25" customHeight="1" x14ac:dyDescent="0.2">
      <c r="A7" s="9" t="s">
        <v>14</v>
      </c>
      <c r="B7" s="82"/>
      <c r="C7" s="12"/>
      <c r="D7" s="82"/>
      <c r="E7" s="12"/>
      <c r="F7" s="82"/>
      <c r="G7" s="12"/>
      <c r="H7" s="1"/>
      <c r="I7" s="12"/>
      <c r="J7" s="1"/>
      <c r="K7" s="12"/>
    </row>
    <row r="8" spans="1:11" ht="11.25" customHeight="1" x14ac:dyDescent="0.2">
      <c r="A8" s="13" t="s">
        <v>15</v>
      </c>
      <c r="B8" s="82"/>
      <c r="C8" s="14"/>
      <c r="D8" s="15"/>
      <c r="E8" s="14"/>
      <c r="F8" s="15"/>
      <c r="G8" s="14"/>
      <c r="H8" s="1"/>
      <c r="I8" s="14"/>
      <c r="J8" s="1"/>
      <c r="K8" s="14"/>
    </row>
    <row r="9" spans="1:11" ht="11.25" customHeight="1" x14ac:dyDescent="0.2">
      <c r="A9" s="16" t="s">
        <v>16</v>
      </c>
      <c r="B9" s="82"/>
      <c r="C9" s="43">
        <f>'[1]english to metric'!$B$11+'[1]english to metric'!$B$12</f>
        <v>65.3</v>
      </c>
      <c r="D9" s="60" t="s">
        <v>48</v>
      </c>
      <c r="E9" s="43">
        <f>'[1]english to metric'!$D$11+'[1]english to metric'!$D$12</f>
        <v>62.800000000000004</v>
      </c>
      <c r="F9" s="63" t="s">
        <v>48</v>
      </c>
      <c r="G9" s="43">
        <f>'[1]english to metric'!$F$11+'[1]english to metric'!$F$12</f>
        <v>60.6</v>
      </c>
      <c r="H9" s="63"/>
      <c r="I9" s="43">
        <f>'[1]english to metric'!$H$11+'[1]english to metric'!$H$12</f>
        <v>61.800000000000004</v>
      </c>
      <c r="J9" s="63"/>
      <c r="K9" s="43">
        <f>'[1]english to metric'!$J$11+'[1]english to metric'!$J$12</f>
        <v>53.2</v>
      </c>
    </row>
    <row r="10" spans="1:11" ht="11.25" customHeight="1" x14ac:dyDescent="0.2">
      <c r="A10" s="18" t="s">
        <v>18</v>
      </c>
      <c r="B10" s="82"/>
      <c r="C10" s="19"/>
      <c r="D10" s="61"/>
      <c r="E10" s="19"/>
      <c r="F10" s="52"/>
      <c r="G10" s="19"/>
      <c r="H10" s="52"/>
      <c r="I10" s="19"/>
      <c r="J10" s="52"/>
      <c r="K10" s="19"/>
    </row>
    <row r="11" spans="1:11" ht="11.25" customHeight="1" x14ac:dyDescent="0.2">
      <c r="A11" s="21" t="s">
        <v>37</v>
      </c>
      <c r="B11" s="82"/>
      <c r="C11" s="43">
        <f>'[1]english to metric'!$B$15</f>
        <v>12.2</v>
      </c>
      <c r="D11" s="62" t="s">
        <v>48</v>
      </c>
      <c r="E11" s="43">
        <f>'[1]english to metric'!D$15</f>
        <v>11.4</v>
      </c>
      <c r="F11" s="52" t="s">
        <v>48</v>
      </c>
      <c r="G11" s="43">
        <f>'[1]english to metric'!F$15</f>
        <v>10.199999999999999</v>
      </c>
      <c r="H11" s="52" t="s">
        <v>48</v>
      </c>
      <c r="I11" s="43">
        <f>'[1]english to metric'!H$15</f>
        <v>11.7</v>
      </c>
      <c r="J11" s="52" t="s">
        <v>48</v>
      </c>
      <c r="K11" s="43">
        <f>'[1]english to metric'!J$15</f>
        <v>10.6</v>
      </c>
    </row>
    <row r="12" spans="1:11" ht="11.25" customHeight="1" x14ac:dyDescent="0.2">
      <c r="A12" s="21" t="s">
        <v>19</v>
      </c>
      <c r="B12" s="82"/>
      <c r="C12" s="67">
        <f>'[1]english to metric'!B$16</f>
        <v>-64.2</v>
      </c>
      <c r="D12" s="76" t="s">
        <v>48</v>
      </c>
      <c r="E12" s="67">
        <f>'[1]english to metric'!D$16</f>
        <v>-70.8</v>
      </c>
      <c r="F12" s="77" t="s">
        <v>48</v>
      </c>
      <c r="G12" s="67">
        <f>'[1]english to metric'!F$16</f>
        <v>-70.3</v>
      </c>
      <c r="H12" s="77" t="s">
        <v>48</v>
      </c>
      <c r="I12" s="67">
        <f>'[1]english to metric'!H$16</f>
        <v>-60.8</v>
      </c>
      <c r="J12" s="77" t="s">
        <v>48</v>
      </c>
      <c r="K12" s="67">
        <f>'[1]english to metric'!J$16</f>
        <v>-37.700000000000003</v>
      </c>
    </row>
    <row r="13" spans="1:11" ht="11.25" customHeight="1" x14ac:dyDescent="0.2">
      <c r="A13" s="24" t="s">
        <v>20</v>
      </c>
      <c r="B13" s="82"/>
      <c r="C13" s="44">
        <f>C12+C11</f>
        <v>-52</v>
      </c>
      <c r="D13" s="83"/>
      <c r="E13" s="44">
        <f>E11+E12</f>
        <v>-59.4</v>
      </c>
      <c r="F13" s="75"/>
      <c r="G13" s="44">
        <f>G11+G12</f>
        <v>-60.099999999999994</v>
      </c>
      <c r="H13" s="75"/>
      <c r="I13" s="44">
        <f>I11+I12</f>
        <v>-49.099999999999994</v>
      </c>
      <c r="J13" s="75"/>
      <c r="K13" s="44">
        <f>K11+K12</f>
        <v>-27.1</v>
      </c>
    </row>
    <row r="14" spans="1:11" ht="11.25" customHeight="1" x14ac:dyDescent="0.2">
      <c r="A14" s="9" t="s">
        <v>21</v>
      </c>
      <c r="B14" s="82"/>
      <c r="C14" s="19"/>
      <c r="D14" s="61"/>
      <c r="E14" s="19"/>
      <c r="F14" s="52"/>
      <c r="G14" s="19"/>
      <c r="H14" s="52"/>
      <c r="I14" s="19"/>
      <c r="J14" s="52"/>
      <c r="K14" s="19"/>
    </row>
    <row r="15" spans="1:11" ht="11.25" customHeight="1" x14ac:dyDescent="0.2">
      <c r="A15" s="18" t="s">
        <v>22</v>
      </c>
      <c r="B15" s="82"/>
      <c r="C15" s="45">
        <f>'T1'!H10</f>
        <v>127</v>
      </c>
      <c r="D15" s="81" t="s">
        <v>48</v>
      </c>
      <c r="E15" s="45">
        <f>'T1'!H11</f>
        <v>130.1</v>
      </c>
      <c r="F15" s="52" t="s">
        <v>48</v>
      </c>
      <c r="G15" s="45">
        <f>'T1'!H12</f>
        <v>132.9</v>
      </c>
      <c r="H15" s="52" t="s">
        <v>48</v>
      </c>
      <c r="I15" s="45">
        <f>'T1'!H13</f>
        <v>118</v>
      </c>
      <c r="J15" s="52" t="s">
        <v>48</v>
      </c>
      <c r="K15" s="45">
        <f>'T1'!H14</f>
        <v>102.3</v>
      </c>
    </row>
    <row r="16" spans="1:11" ht="11.25" customHeight="1" x14ac:dyDescent="0.2">
      <c r="A16" s="18" t="s">
        <v>23</v>
      </c>
      <c r="B16" s="82"/>
      <c r="C16" s="44">
        <f>C13</f>
        <v>-52</v>
      </c>
      <c r="D16" s="82"/>
      <c r="E16" s="44">
        <f>E13</f>
        <v>-59.4</v>
      </c>
      <c r="F16" s="52"/>
      <c r="G16" s="44">
        <f>G13</f>
        <v>-60.099999999999994</v>
      </c>
      <c r="H16" s="52"/>
      <c r="I16" s="44">
        <f>I13</f>
        <v>-49.099999999999994</v>
      </c>
      <c r="J16" s="52"/>
      <c r="K16" s="44">
        <f>K13</f>
        <v>-27.1</v>
      </c>
    </row>
    <row r="17" spans="1:11" ht="11.25" customHeight="1" x14ac:dyDescent="0.2">
      <c r="A17" s="21" t="s">
        <v>24</v>
      </c>
      <c r="B17" s="78"/>
      <c r="C17" s="46">
        <f>C15+C16</f>
        <v>75</v>
      </c>
      <c r="D17" s="9"/>
      <c r="E17" s="46">
        <f>E15+E16</f>
        <v>70.699999999999989</v>
      </c>
      <c r="F17" s="64"/>
      <c r="G17" s="46">
        <f>G15+G16</f>
        <v>72.800000000000011</v>
      </c>
      <c r="H17" s="64"/>
      <c r="I17" s="46">
        <f>I15+I16</f>
        <v>68.900000000000006</v>
      </c>
      <c r="J17" s="64"/>
      <c r="K17" s="46">
        <f>K15+K16</f>
        <v>75.199999999999989</v>
      </c>
    </row>
    <row r="18" spans="1:11" ht="11.25" customHeight="1" x14ac:dyDescent="0.2">
      <c r="A18" s="99" t="s">
        <v>116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11.25" customHeight="1" x14ac:dyDescent="0.2">
      <c r="A19" s="111" t="s">
        <v>138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1:11" ht="11.25" customHeight="1" x14ac:dyDescent="0.15">
      <c r="A20" s="112" t="s">
        <v>41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</sheetData>
  <mergeCells count="8">
    <mergeCell ref="A18:K18"/>
    <mergeCell ref="A19:K19"/>
    <mergeCell ref="A20:K20"/>
    <mergeCell ref="A1:K1"/>
    <mergeCell ref="A2:K2"/>
    <mergeCell ref="A4:K4"/>
    <mergeCell ref="A3:K3"/>
    <mergeCell ref="A5:K5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Zeros="0" zoomScaleNormal="100" workbookViewId="0">
      <selection activeCell="A23" sqref="A23:K23"/>
    </sheetView>
  </sheetViews>
  <sheetFormatPr defaultRowHeight="12.75" x14ac:dyDescent="0.2"/>
  <cols>
    <col min="1" max="1" width="52.83203125" style="1" bestFit="1" customWidth="1"/>
    <col min="2" max="2" width="1.83203125" style="1" customWidth="1"/>
    <col min="3" max="3" width="10.83203125" style="1" customWidth="1"/>
    <col min="4" max="4" width="1.83203125" style="1" customWidth="1"/>
    <col min="5" max="5" width="10.83203125" style="1" customWidth="1"/>
    <col min="6" max="6" width="1.83203125" style="52" customWidth="1"/>
    <col min="7" max="7" width="10.83203125" style="1" customWidth="1"/>
    <col min="8" max="8" width="1.83203125" style="71" customWidth="1"/>
    <col min="9" max="9" width="10.83203125" style="1" customWidth="1"/>
    <col min="10" max="10" width="1.83203125" style="71" customWidth="1"/>
    <col min="11" max="12" width="10.83203125" style="1" customWidth="1"/>
    <col min="13" max="16384" width="9.33203125" style="1"/>
  </cols>
  <sheetData>
    <row r="1" spans="1:12" ht="11.25" customHeight="1" x14ac:dyDescent="0.2">
      <c r="A1" s="114" t="s">
        <v>25</v>
      </c>
      <c r="B1" s="114"/>
      <c r="C1" s="114"/>
      <c r="D1" s="114"/>
      <c r="E1" s="114"/>
      <c r="F1" s="114"/>
      <c r="G1" s="114"/>
      <c r="H1" s="96"/>
      <c r="I1" s="96"/>
      <c r="J1" s="96"/>
      <c r="K1" s="96"/>
    </row>
    <row r="2" spans="1:12" ht="11.25" customHeight="1" x14ac:dyDescent="0.2">
      <c r="A2" s="114" t="s">
        <v>50</v>
      </c>
      <c r="B2" s="114"/>
      <c r="C2" s="114"/>
      <c r="D2" s="114"/>
      <c r="E2" s="114"/>
      <c r="F2" s="114"/>
      <c r="G2" s="114"/>
      <c r="H2" s="96"/>
      <c r="I2" s="96"/>
      <c r="J2" s="96"/>
      <c r="K2" s="96"/>
    </row>
    <row r="3" spans="1:12" ht="11.25" customHeight="1" x14ac:dyDescent="0.2">
      <c r="A3" s="114"/>
      <c r="B3" s="114"/>
      <c r="C3" s="114"/>
      <c r="D3" s="114"/>
      <c r="E3" s="114"/>
      <c r="F3" s="114"/>
      <c r="G3" s="114"/>
      <c r="H3" s="96"/>
      <c r="I3" s="96"/>
      <c r="J3" s="96"/>
      <c r="K3" s="96"/>
    </row>
    <row r="4" spans="1:12" ht="11.25" customHeight="1" x14ac:dyDescent="0.2">
      <c r="A4" s="114" t="s">
        <v>1</v>
      </c>
      <c r="B4" s="114"/>
      <c r="C4" s="114"/>
      <c r="D4" s="114"/>
      <c r="E4" s="114"/>
      <c r="F4" s="114"/>
      <c r="G4" s="114"/>
      <c r="H4" s="96"/>
      <c r="I4" s="96"/>
      <c r="J4" s="96"/>
      <c r="K4" s="96"/>
    </row>
    <row r="5" spans="1:12" ht="11.25" customHeight="1" x14ac:dyDescent="0.2">
      <c r="A5" s="114"/>
      <c r="B5" s="114"/>
      <c r="C5" s="114"/>
      <c r="D5" s="114"/>
      <c r="E5" s="114"/>
      <c r="F5" s="114"/>
      <c r="G5" s="114"/>
      <c r="H5" s="96"/>
      <c r="I5" s="96"/>
      <c r="J5" s="96"/>
      <c r="K5" s="96"/>
    </row>
    <row r="6" spans="1:12" s="33" customFormat="1" ht="11.25" customHeight="1" x14ac:dyDescent="0.2">
      <c r="A6" s="9"/>
      <c r="B6" s="9"/>
      <c r="C6" s="10">
        <f>'T1'!A10</f>
        <v>2010</v>
      </c>
      <c r="D6" s="9"/>
      <c r="E6" s="10">
        <f>'T1'!A11</f>
        <v>2011</v>
      </c>
      <c r="F6" s="35"/>
      <c r="G6" s="10">
        <f>'T1'!A12</f>
        <v>2012</v>
      </c>
      <c r="H6" s="84"/>
      <c r="I6" s="11">
        <f>'T1'!A13</f>
        <v>2013</v>
      </c>
      <c r="J6" s="64"/>
      <c r="K6" s="11">
        <f>'T1'!A14</f>
        <v>2014</v>
      </c>
    </row>
    <row r="7" spans="1:12" ht="11.25" customHeight="1" x14ac:dyDescent="0.2">
      <c r="A7" s="22" t="s">
        <v>26</v>
      </c>
      <c r="B7" s="82"/>
      <c r="C7" s="12"/>
      <c r="D7" s="82"/>
      <c r="E7" s="12"/>
      <c r="F7" s="83"/>
      <c r="G7" s="12"/>
      <c r="H7" s="52"/>
      <c r="J7" s="52"/>
    </row>
    <row r="8" spans="1:12" ht="12.6" customHeight="1" x14ac:dyDescent="0.2">
      <c r="A8" s="18" t="s">
        <v>51</v>
      </c>
      <c r="B8" s="82"/>
      <c r="C8" s="44">
        <f>'[1]english to metric'!$B30</f>
        <v>500.6</v>
      </c>
      <c r="D8" s="82"/>
      <c r="E8" s="44">
        <f>C19</f>
        <v>433</v>
      </c>
      <c r="F8" s="83"/>
      <c r="G8" s="44">
        <f>E19</f>
        <v>368.5</v>
      </c>
      <c r="H8" s="85"/>
      <c r="I8" s="44">
        <f>G19</f>
        <v>306.10000000000002</v>
      </c>
      <c r="J8" s="52"/>
      <c r="K8" s="44">
        <f>I19</f>
        <v>242.9</v>
      </c>
    </row>
    <row r="9" spans="1:12" ht="11.25" customHeight="1" x14ac:dyDescent="0.2">
      <c r="A9" s="18" t="s">
        <v>27</v>
      </c>
      <c r="B9" s="82"/>
      <c r="C9" s="44">
        <f>'[1]english to metric'!$B31</f>
        <v>18.600000000000001</v>
      </c>
      <c r="D9" s="82"/>
      <c r="E9" s="44">
        <f>C20</f>
        <v>31.8</v>
      </c>
      <c r="F9" s="83"/>
      <c r="G9" s="44">
        <f>E20</f>
        <v>34.4</v>
      </c>
      <c r="H9" s="86"/>
      <c r="I9" s="67">
        <f>G20</f>
        <v>37.4</v>
      </c>
      <c r="J9" s="87"/>
      <c r="K9" s="67">
        <f>I20</f>
        <v>51.1</v>
      </c>
    </row>
    <row r="10" spans="1:12" ht="12" customHeight="1" x14ac:dyDescent="0.2">
      <c r="A10" s="21" t="s">
        <v>52</v>
      </c>
      <c r="B10" s="82"/>
      <c r="C10" s="47">
        <f>C9+C8</f>
        <v>519.20000000000005</v>
      </c>
      <c r="D10" s="34"/>
      <c r="E10" s="47">
        <f>E9+E8</f>
        <v>464.8</v>
      </c>
      <c r="F10" s="68"/>
      <c r="G10" s="47">
        <f>G9+G8</f>
        <v>402.9</v>
      </c>
      <c r="H10" s="75"/>
      <c r="I10" s="50">
        <f>I9+I8</f>
        <v>343.5</v>
      </c>
      <c r="J10" s="75"/>
      <c r="K10" s="50">
        <f>K9+K8</f>
        <v>294</v>
      </c>
      <c r="L10" s="33"/>
    </row>
    <row r="11" spans="1:12" ht="11.25" customHeight="1" x14ac:dyDescent="0.2">
      <c r="A11" s="9" t="s">
        <v>28</v>
      </c>
      <c r="B11" s="82"/>
      <c r="C11" s="48"/>
      <c r="D11" s="20"/>
      <c r="E11" s="48"/>
      <c r="F11" s="61"/>
      <c r="G11" s="48"/>
      <c r="H11" s="52"/>
      <c r="J11" s="88"/>
    </row>
    <row r="12" spans="1:12" ht="11.25" customHeight="1" x14ac:dyDescent="0.2">
      <c r="A12" s="18" t="s">
        <v>29</v>
      </c>
      <c r="B12" s="82"/>
      <c r="C12" s="65" t="s">
        <v>17</v>
      </c>
      <c r="D12" s="66"/>
      <c r="E12" s="65" t="s">
        <v>17</v>
      </c>
      <c r="F12" s="69"/>
      <c r="G12" s="65" t="s">
        <v>17</v>
      </c>
      <c r="H12" s="89"/>
      <c r="I12" s="65" t="s">
        <v>17</v>
      </c>
      <c r="J12" s="90"/>
      <c r="K12" s="65" t="s">
        <v>17</v>
      </c>
      <c r="L12" s="49"/>
    </row>
    <row r="13" spans="1:12" ht="11.25" customHeight="1" x14ac:dyDescent="0.2">
      <c r="A13" s="39" t="s">
        <v>27</v>
      </c>
      <c r="B13" s="82"/>
      <c r="C13" s="67">
        <f>'T3'!C11</f>
        <v>12.2</v>
      </c>
      <c r="D13" s="78"/>
      <c r="E13" s="67">
        <f>'T3'!E11</f>
        <v>11.4</v>
      </c>
      <c r="F13" s="76" t="s">
        <v>48</v>
      </c>
      <c r="G13" s="67">
        <f>'T3'!G11</f>
        <v>10.199999999999999</v>
      </c>
      <c r="H13" s="86" t="s">
        <v>48</v>
      </c>
      <c r="I13" s="67">
        <f>'T3'!I11</f>
        <v>11.7</v>
      </c>
      <c r="J13" s="87" t="s">
        <v>48</v>
      </c>
      <c r="K13" s="67">
        <f>'T3'!K11</f>
        <v>10.6</v>
      </c>
      <c r="L13" s="43"/>
    </row>
    <row r="14" spans="1:12" ht="12" customHeight="1" x14ac:dyDescent="0.2">
      <c r="A14" s="40" t="s">
        <v>52</v>
      </c>
      <c r="B14" s="82"/>
      <c r="C14" s="44">
        <f>IF(C12="--",C13,C12+C13)</f>
        <v>12.2</v>
      </c>
      <c r="D14" s="17"/>
      <c r="E14" s="44">
        <f>IF(E12="--",E13,E12+E13)</f>
        <v>11.4</v>
      </c>
      <c r="F14" s="62"/>
      <c r="G14" s="44">
        <f>IF(G12="--",G13,G12+G13)</f>
        <v>10.199999999999999</v>
      </c>
      <c r="H14" s="91"/>
      <c r="I14" s="44">
        <f>IF(I12="--",I13,I12+I13)</f>
        <v>11.7</v>
      </c>
      <c r="J14" s="52"/>
      <c r="K14" s="44">
        <f>IF(K12="--",K13,K12+K13)</f>
        <v>10.6</v>
      </c>
      <c r="L14" s="44"/>
    </row>
    <row r="15" spans="1:12" ht="11.25" customHeight="1" x14ac:dyDescent="0.2">
      <c r="A15" s="41" t="s">
        <v>30</v>
      </c>
      <c r="B15" s="82"/>
      <c r="C15" s="44">
        <f>'T3'!C12</f>
        <v>-64.2</v>
      </c>
      <c r="D15" s="82"/>
      <c r="E15" s="44">
        <f>'T3'!E12</f>
        <v>-70.8</v>
      </c>
      <c r="F15" s="83" t="s">
        <v>48</v>
      </c>
      <c r="G15" s="44">
        <f>'T3'!G12</f>
        <v>-70.3</v>
      </c>
      <c r="H15" s="91" t="s">
        <v>48</v>
      </c>
      <c r="I15" s="43">
        <f>'T3'!I12</f>
        <v>-60.8</v>
      </c>
      <c r="J15" s="92" t="s">
        <v>48</v>
      </c>
      <c r="K15" s="43">
        <f>'T3'!K12</f>
        <v>-37.700000000000003</v>
      </c>
      <c r="L15" s="43"/>
    </row>
    <row r="16" spans="1:12" ht="12.6" customHeight="1" x14ac:dyDescent="0.2">
      <c r="A16" s="41" t="s">
        <v>65</v>
      </c>
      <c r="B16" s="82"/>
      <c r="C16" s="67">
        <f>'[1]english to metric'!B$39</f>
        <v>-2.4</v>
      </c>
      <c r="D16" s="78"/>
      <c r="E16" s="67">
        <f>'[1]english to metric'!D$39</f>
        <v>-2.6</v>
      </c>
      <c r="F16" s="76"/>
      <c r="G16" s="67">
        <f>'[1]english to metric'!F$39</f>
        <v>0.6</v>
      </c>
      <c r="H16" s="86"/>
      <c r="I16" s="67">
        <f>'[1]english to metric'!H$39</f>
        <v>-0.4</v>
      </c>
      <c r="J16" s="87"/>
      <c r="K16" s="67">
        <f>'[1]english to metric'!J$39</f>
        <v>-0.8</v>
      </c>
      <c r="L16" s="44"/>
    </row>
    <row r="17" spans="1:12" ht="12.6" customHeight="1" x14ac:dyDescent="0.2">
      <c r="A17" s="18" t="s">
        <v>53</v>
      </c>
      <c r="B17" s="82"/>
      <c r="C17" s="50">
        <f>C14+C15+C16</f>
        <v>-54.4</v>
      </c>
      <c r="D17" s="51"/>
      <c r="E17" s="50">
        <f>E14+E15</f>
        <v>-59.4</v>
      </c>
      <c r="F17" s="70"/>
      <c r="G17" s="50">
        <f>G14+G15</f>
        <v>-60.099999999999994</v>
      </c>
      <c r="H17" s="93"/>
      <c r="I17" s="50">
        <f>I14+I15</f>
        <v>-49.099999999999994</v>
      </c>
      <c r="J17" s="75"/>
      <c r="K17" s="50">
        <f>K14+K15</f>
        <v>-27.1</v>
      </c>
      <c r="L17" s="43"/>
    </row>
    <row r="18" spans="1:12" ht="11.25" customHeight="1" x14ac:dyDescent="0.2">
      <c r="A18" s="9" t="s">
        <v>31</v>
      </c>
      <c r="B18" s="82"/>
      <c r="C18" s="44"/>
      <c r="D18" s="82"/>
      <c r="E18" s="44"/>
      <c r="F18" s="83"/>
      <c r="G18" s="44"/>
      <c r="H18" s="52"/>
      <c r="J18" s="52"/>
    </row>
    <row r="19" spans="1:12" ht="12.6" customHeight="1" x14ac:dyDescent="0.2">
      <c r="A19" s="18" t="s">
        <v>51</v>
      </c>
      <c r="B19" s="82"/>
      <c r="C19" s="44">
        <f>'[1]english to metric'!B$35</f>
        <v>433</v>
      </c>
      <c r="D19" s="83"/>
      <c r="E19" s="44">
        <f>'[1]english to metric'!D$35</f>
        <v>368.5</v>
      </c>
      <c r="F19" s="83" t="s">
        <v>48</v>
      </c>
      <c r="G19" s="44">
        <f>'[1]english to metric'!F$35</f>
        <v>306.10000000000002</v>
      </c>
      <c r="H19" s="85" t="s">
        <v>48</v>
      </c>
      <c r="I19" s="44">
        <f>'[1]english to metric'!H$35</f>
        <v>242.9</v>
      </c>
      <c r="J19" s="52" t="s">
        <v>48</v>
      </c>
      <c r="K19" s="44">
        <f>'[1]english to metric'!J$35</f>
        <v>188.4</v>
      </c>
    </row>
    <row r="20" spans="1:12" ht="11.25" customHeight="1" x14ac:dyDescent="0.2">
      <c r="A20" s="18" t="s">
        <v>27</v>
      </c>
      <c r="B20" s="82"/>
      <c r="C20" s="44">
        <f>'[1]english to metric'!B$36</f>
        <v>31.8</v>
      </c>
      <c r="D20" s="82"/>
      <c r="E20" s="44">
        <f>'[1]english to metric'!D$36</f>
        <v>34.4</v>
      </c>
      <c r="F20" s="83"/>
      <c r="G20" s="44">
        <f>'[1]english to metric'!F$36</f>
        <v>37.4</v>
      </c>
      <c r="H20" s="85" t="s">
        <v>48</v>
      </c>
      <c r="I20" s="44">
        <f>'[1]english to metric'!H$36</f>
        <v>51.1</v>
      </c>
      <c r="J20" s="52" t="s">
        <v>48</v>
      </c>
      <c r="K20" s="44">
        <f>'[1]english to metric'!J$36</f>
        <v>77.7</v>
      </c>
    </row>
    <row r="21" spans="1:12" ht="11.25" customHeight="1" x14ac:dyDescent="0.2">
      <c r="A21" s="21" t="s">
        <v>52</v>
      </c>
      <c r="B21" s="22"/>
      <c r="C21" s="46">
        <f>C20+C19</f>
        <v>464.8</v>
      </c>
      <c r="D21" s="35"/>
      <c r="E21" s="46">
        <f>E20+E19</f>
        <v>402.9</v>
      </c>
      <c r="F21" s="35"/>
      <c r="G21" s="46">
        <f>G20+G19</f>
        <v>343.5</v>
      </c>
      <c r="H21" s="64"/>
      <c r="I21" s="46">
        <f>I20+I19</f>
        <v>294</v>
      </c>
      <c r="J21" s="64"/>
      <c r="K21" s="46">
        <f>K20+K19</f>
        <v>266.10000000000002</v>
      </c>
    </row>
    <row r="22" spans="1:12" ht="11.25" customHeight="1" x14ac:dyDescent="0.2">
      <c r="A22" s="118" t="s">
        <v>54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2" ht="11.25" customHeight="1" x14ac:dyDescent="0.2">
      <c r="A23" s="119" t="s">
        <v>139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1:12" ht="11.25" customHeight="1" x14ac:dyDescent="0.2">
      <c r="A24" s="112" t="s">
        <v>123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2" ht="11.25" customHeight="1" x14ac:dyDescent="0.2">
      <c r="A25" s="119" t="s">
        <v>140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1:12" ht="11.25" customHeight="1" x14ac:dyDescent="0.2">
      <c r="A26" s="119" t="s">
        <v>55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1:12" ht="11.25" customHeight="1" x14ac:dyDescent="0.2">
      <c r="A27" s="117" t="s">
        <v>134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30" spans="1:12" x14ac:dyDescent="0.2">
      <c r="G30" s="23"/>
    </row>
    <row r="32" spans="1:12" x14ac:dyDescent="0.2">
      <c r="C32" s="1">
        <v>0</v>
      </c>
      <c r="E32" s="1">
        <v>0</v>
      </c>
      <c r="G32" s="1">
        <v>0</v>
      </c>
      <c r="I32" s="1">
        <v>0</v>
      </c>
      <c r="K32" s="1">
        <v>0</v>
      </c>
    </row>
  </sheetData>
  <mergeCells count="11">
    <mergeCell ref="A27:K27"/>
    <mergeCell ref="A22:K22"/>
    <mergeCell ref="A23:K23"/>
    <mergeCell ref="A24:K24"/>
    <mergeCell ref="A25:K25"/>
    <mergeCell ref="A26:K26"/>
    <mergeCell ref="A1:K1"/>
    <mergeCell ref="A2:K2"/>
    <mergeCell ref="A3:K3"/>
    <mergeCell ref="A4:K4"/>
    <mergeCell ref="A5:K5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sqref="A1:C1"/>
    </sheetView>
  </sheetViews>
  <sheetFormatPr defaultRowHeight="11.25" x14ac:dyDescent="0.2"/>
  <cols>
    <col min="1" max="1" width="30.6640625" style="1" customWidth="1"/>
    <col min="2" max="2" width="1.83203125" style="1" customWidth="1"/>
    <col min="3" max="3" width="10" style="1" customWidth="1"/>
    <col min="4" max="16384" width="9.33203125" style="1"/>
  </cols>
  <sheetData>
    <row r="1" spans="1:3" ht="11.25" customHeight="1" x14ac:dyDescent="0.2">
      <c r="A1" s="114" t="s">
        <v>32</v>
      </c>
      <c r="B1" s="114"/>
      <c r="C1" s="114"/>
    </row>
    <row r="2" spans="1:3" ht="11.25" customHeight="1" x14ac:dyDescent="0.2">
      <c r="A2" s="114" t="s">
        <v>33</v>
      </c>
      <c r="B2" s="114"/>
      <c r="C2" s="114"/>
    </row>
    <row r="3" spans="1:3" ht="11.25" customHeight="1" x14ac:dyDescent="0.2">
      <c r="A3" s="114" t="s">
        <v>35</v>
      </c>
      <c r="B3" s="114"/>
      <c r="C3" s="114"/>
    </row>
    <row r="4" spans="1:3" ht="11.25" customHeight="1" x14ac:dyDescent="0.2">
      <c r="A4" s="120" t="s">
        <v>124</v>
      </c>
      <c r="B4" s="120"/>
      <c r="C4" s="120"/>
    </row>
    <row r="5" spans="1:3" ht="11.25" customHeight="1" x14ac:dyDescent="0.2">
      <c r="A5" s="120"/>
      <c r="B5" s="120"/>
      <c r="C5" s="120"/>
    </row>
    <row r="6" spans="1:3" ht="11.25" customHeight="1" x14ac:dyDescent="0.2">
      <c r="A6" s="120" t="s">
        <v>1</v>
      </c>
      <c r="B6" s="120"/>
      <c r="C6" s="120"/>
    </row>
    <row r="7" spans="1:3" ht="11.25" customHeight="1" x14ac:dyDescent="0.2">
      <c r="A7" s="126"/>
      <c r="B7" s="126"/>
      <c r="C7" s="126"/>
    </row>
    <row r="8" spans="1:3" ht="11.25" customHeight="1" x14ac:dyDescent="0.2">
      <c r="A8" s="25"/>
      <c r="B8" s="25"/>
      <c r="C8" s="26" t="s">
        <v>34</v>
      </c>
    </row>
    <row r="9" spans="1:3" ht="12" customHeight="1" x14ac:dyDescent="0.2">
      <c r="A9" s="25" t="s">
        <v>56</v>
      </c>
      <c r="B9" s="27"/>
      <c r="C9" s="28">
        <v>132</v>
      </c>
    </row>
    <row r="10" spans="1:3" ht="12" customHeight="1" x14ac:dyDescent="0.2">
      <c r="A10" s="25" t="s">
        <v>57</v>
      </c>
      <c r="B10" s="27"/>
      <c r="C10" s="29">
        <v>97</v>
      </c>
    </row>
    <row r="11" spans="1:3" ht="12" customHeight="1" x14ac:dyDescent="0.2">
      <c r="A11" s="30" t="s">
        <v>58</v>
      </c>
      <c r="B11" s="31"/>
      <c r="C11" s="32">
        <f>SUM(C9:C10)</f>
        <v>229</v>
      </c>
    </row>
    <row r="12" spans="1:3" ht="11.25" customHeight="1" x14ac:dyDescent="0.2">
      <c r="A12" s="121" t="s">
        <v>59</v>
      </c>
      <c r="B12" s="122"/>
      <c r="C12" s="122"/>
    </row>
    <row r="13" spans="1:3" ht="11.25" customHeight="1" x14ac:dyDescent="0.2">
      <c r="A13" s="123" t="s">
        <v>60</v>
      </c>
      <c r="B13" s="124"/>
      <c r="C13" s="124"/>
    </row>
    <row r="14" spans="1:3" ht="11.25" customHeight="1" x14ac:dyDescent="0.2">
      <c r="A14" s="125" t="s">
        <v>40</v>
      </c>
      <c r="B14" s="124"/>
      <c r="C14" s="124"/>
    </row>
  </sheetData>
  <mergeCells count="10">
    <mergeCell ref="A12:C12"/>
    <mergeCell ref="A13:C13"/>
    <mergeCell ref="A14:C14"/>
    <mergeCell ref="A6:C6"/>
    <mergeCell ref="A7:C7"/>
    <mergeCell ref="A1:C1"/>
    <mergeCell ref="A2:C2"/>
    <mergeCell ref="A3:C3"/>
    <mergeCell ref="A4:C4"/>
    <mergeCell ref="A5:C5"/>
  </mergeCells>
  <phoneticPr fontId="0" type="noConversion"/>
  <pageMargins left="0.5" right="0.5" top="0.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Text</vt:lpstr>
      <vt:lpstr>T1</vt:lpstr>
      <vt:lpstr>T2</vt:lpstr>
      <vt:lpstr>T3</vt:lpstr>
      <vt:lpstr>T4</vt:lpstr>
      <vt:lpstr>T5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USGS Minerals Information Team</dc:creator>
  <cp:lastModifiedBy>cyknutson</cp:lastModifiedBy>
  <cp:lastPrinted>2016-09-07T14:30:40Z</cp:lastPrinted>
  <dcterms:created xsi:type="dcterms:W3CDTF">2005-03-30T16:56:58Z</dcterms:created>
  <dcterms:modified xsi:type="dcterms:W3CDTF">2016-10-25T12:28:33Z</dcterms:modified>
</cp:coreProperties>
</file>