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ject1\Archives and Records Management\TSSC IV\2024FY\2024-4-Feb\"/>
    </mc:Choice>
  </mc:AlternateContent>
  <xr:revisionPtr revIDLastSave="0" documentId="13_ncr:1_{9F06E504-FF8C-4D56-BCCE-6A85F05BD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lm" sheetId="1" r:id="rId1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44" i="1"/>
  <c r="P43" i="1"/>
  <c r="P42" i="1"/>
  <c r="O44" i="1"/>
  <c r="O43" i="1"/>
  <c r="O42" i="1"/>
  <c r="J45" i="1"/>
  <c r="K45" i="1"/>
  <c r="L45" i="1"/>
  <c r="M45" i="1"/>
  <c r="N45" i="1"/>
  <c r="O20" i="1" l="1"/>
  <c r="Q20" i="1" l="1"/>
  <c r="Q18" i="1"/>
  <c r="O4" i="1"/>
  <c r="Q4" i="1" s="1"/>
  <c r="O12" i="1"/>
  <c r="P3" i="1"/>
  <c r="P5" i="1"/>
  <c r="P6" i="1"/>
  <c r="P7" i="1"/>
  <c r="P8" i="1"/>
  <c r="P9" i="1"/>
  <c r="P10" i="1"/>
  <c r="P11" i="1"/>
  <c r="P12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O37" i="1"/>
  <c r="Q37" i="1" s="1"/>
  <c r="O36" i="1"/>
  <c r="Q36" i="1" s="1"/>
  <c r="O35" i="1"/>
  <c r="Q35" i="1" s="1"/>
  <c r="O34" i="1"/>
  <c r="Q34" i="1" s="1"/>
  <c r="O33" i="1"/>
  <c r="Q33" i="1" s="1"/>
  <c r="O32" i="1"/>
  <c r="Q32" i="1" s="1"/>
  <c r="O31" i="1"/>
  <c r="Q31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  <c r="O21" i="1"/>
  <c r="Q21" i="1" s="1"/>
  <c r="O19" i="1"/>
  <c r="Q19" i="1" s="1"/>
  <c r="O11" i="1"/>
  <c r="O10" i="1"/>
  <c r="Q10" i="1" s="1"/>
  <c r="O9" i="1"/>
  <c r="Q9" i="1" s="1"/>
  <c r="O8" i="1"/>
  <c r="Q8" i="1" s="1"/>
  <c r="O7" i="1"/>
  <c r="Q7" i="1" s="1"/>
  <c r="O6" i="1"/>
  <c r="Q6" i="1" s="1"/>
  <c r="O5" i="1"/>
  <c r="Q5" i="1" s="1"/>
  <c r="O3" i="1"/>
  <c r="Q3" i="1" s="1"/>
  <c r="O2" i="1"/>
  <c r="Q2" i="1" s="1"/>
  <c r="O45" i="1" l="1"/>
</calcChain>
</file>

<file path=xl/sharedStrings.xml><?xml version="1.0" encoding="utf-8"?>
<sst xmlns="http://schemas.openxmlformats.org/spreadsheetml/2006/main" count="126" uniqueCount="80">
  <si>
    <t>Agency</t>
  </si>
  <si>
    <t>Mgt #</t>
  </si>
  <si>
    <t>NARA Group #</t>
  </si>
  <si>
    <t>Film Collection Name</t>
  </si>
  <si>
    <t>Aircraft or Satellite</t>
  </si>
  <si>
    <t>Earliest Year</t>
  </si>
  <si>
    <t>Latest Year</t>
  </si>
  <si>
    <t># of Originals</t>
  </si>
  <si>
    <t># of Dupes</t>
  </si>
  <si>
    <t>#Rolls Remaining in the lower-level archive</t>
  </si>
  <si>
    <t>Number of rolls that we have not scanned  and don't plan to scan because they are duplicates</t>
  </si>
  <si>
    <t># of Roll Records Shipped to NARA</t>
  </si>
  <si>
    <t>Total Frames</t>
  </si>
  <si>
    <t>Frames Scanned</t>
  </si>
  <si>
    <t>Frames to be scanned</t>
  </si>
  <si>
    <t>Percent Scanned</t>
  </si>
  <si>
    <t>U.S. Geological Survey</t>
  </si>
  <si>
    <t>Aircraft</t>
  </si>
  <si>
    <t>H</t>
  </si>
  <si>
    <t>USGS - Agency H</t>
  </si>
  <si>
    <t>U.S. Fish &amp; Wildlife Service</t>
  </si>
  <si>
    <t>C</t>
  </si>
  <si>
    <t>Scientific Committee on Antarctic Research</t>
  </si>
  <si>
    <t>USGS-EROS</t>
  </si>
  <si>
    <t>USGS - South Dakota State University</t>
  </si>
  <si>
    <t>USGS McDonnell Douglas</t>
  </si>
  <si>
    <t>Urban Area</t>
  </si>
  <si>
    <t>National High Altitude Photography</t>
  </si>
  <si>
    <t>National Aerial Photography Program</t>
  </si>
  <si>
    <t xml:space="preserve"> </t>
  </si>
  <si>
    <t>Satellite</t>
  </si>
  <si>
    <t>A</t>
  </si>
  <si>
    <t>Army Map Service</t>
  </si>
  <si>
    <t>B</t>
  </si>
  <si>
    <t xml:space="preserve">Air Force </t>
  </si>
  <si>
    <t>Navy</t>
  </si>
  <si>
    <t>N</t>
  </si>
  <si>
    <t>Corps of Engineers</t>
  </si>
  <si>
    <t>Z</t>
  </si>
  <si>
    <t>Hazards</t>
  </si>
  <si>
    <t>Federal Emergency Management Agency</t>
  </si>
  <si>
    <t>L</t>
  </si>
  <si>
    <t xml:space="preserve">National Park Service </t>
  </si>
  <si>
    <t>Bureau of Reclamation</t>
  </si>
  <si>
    <t>Large Format Camera</t>
  </si>
  <si>
    <t>G</t>
  </si>
  <si>
    <t>Gemini</t>
  </si>
  <si>
    <t>Skylab</t>
  </si>
  <si>
    <t>USGS - NASA/ERIM Helicopter</t>
  </si>
  <si>
    <t>NASA/Ames Research Center</t>
  </si>
  <si>
    <t>Ames Alaska High Altitude Photography</t>
  </si>
  <si>
    <t>NASA/Johnson Space Center</t>
  </si>
  <si>
    <t>Johnson Alaska High Altitude Photography</t>
  </si>
  <si>
    <t>D</t>
  </si>
  <si>
    <t>NASA/Wallops Island</t>
  </si>
  <si>
    <t xml:space="preserve">NASA/Kennedy </t>
  </si>
  <si>
    <t>NASA/Stennis</t>
  </si>
  <si>
    <t>NASA/Marshall Space Flight Center</t>
  </si>
  <si>
    <t>Intermountain Aerials (Faundeen)</t>
  </si>
  <si>
    <t>Michigan DNR (Faundeen)</t>
  </si>
  <si>
    <t>CA Earthquake Film</t>
  </si>
  <si>
    <t>Grand Canyon Feugro</t>
  </si>
  <si>
    <t>Est Months to complete scanning</t>
  </si>
  <si>
    <t>P</t>
  </si>
  <si>
    <t>E</t>
  </si>
  <si>
    <t>M</t>
  </si>
  <si>
    <t>U</t>
  </si>
  <si>
    <t>USGS - Agency H - Intermountain</t>
  </si>
  <si>
    <t>F</t>
  </si>
  <si>
    <t>J</t>
  </si>
  <si>
    <t>I</t>
  </si>
  <si>
    <t>R</t>
  </si>
  <si>
    <t>Landsat MSS 70 mm black &amp; white rolls (NSLRSDA)</t>
  </si>
  <si>
    <t>Canadian Landsat 70 mm (NSLRSDA)</t>
  </si>
  <si>
    <t>Landsat MSS 9-inch (NSLRSDA)</t>
  </si>
  <si>
    <t>Landsat TM 9-inch (NSLRSDA)</t>
  </si>
  <si>
    <t>Landsat RBV 70-mm (NSLRSDA)</t>
  </si>
  <si>
    <t>Declassification I (CORONA, ARGON, LANYARD) (NSLRSDA)</t>
  </si>
  <si>
    <t>Declassification II (KH-7, KH-9) (NSLRSDA)</t>
  </si>
  <si>
    <t>Declassification III (HEXAGON KH-9) (NSLRSDA)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</si>
</sst>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/>
    <xf numFmtId="0" fontId="18" fillId="0" borderId="0" xfId="0" applyFont="1" applyFill="1" applyAlignment="1">
      <alignment horizontal="center" wrapText="1"/>
    </xf>
    <xf numFmtId="3" fontId="0" fillId="0" borderId="10" xfId="0" applyNumberFormat="1" applyFont="1" applyBorder="1"/>
    <xf numFmtId="0" fontId="0" fillId="0" borderId="10" xfId="0" applyFont="1" applyBorder="1"/>
    <xf numFmtId="0" fontId="0" fillId="0" borderId="10" xfId="0" applyBorder="1"/>
    <xf numFmtId="0" fontId="0" fillId="0" borderId="10" xfId="0" applyFont="1" applyBorder="1" applyAlignment="1">
      <alignment horizontal="center"/>
    </xf>
    <xf numFmtId="3" fontId="0" fillId="0" borderId="10" xfId="0" applyNumberFormat="1" applyBorder="1"/>
    <xf numFmtId="3" fontId="0" fillId="0" borderId="10" xfId="0" applyNumberFormat="1" applyFill="1" applyBorder="1"/>
    <xf numFmtId="3" fontId="16" fillId="0" borderId="10" xfId="0" applyNumberFormat="1" applyFont="1" applyBorder="1"/>
    <xf numFmtId="1" fontId="20" fillId="0" borderId="0" xfId="0" applyNumberFormat="1" applyFont="1" applyAlignment="1">
      <alignment horizontal="center" wrapText="1"/>
    </xf>
    <xf numFmtId="1" fontId="21" fillId="0" borderId="10" xfId="0" applyNumberFormat="1" applyFont="1" applyBorder="1"/>
    <xf numFmtId="1" fontId="20" fillId="0" borderId="10" xfId="0" applyNumberFormat="1" applyFont="1" applyBorder="1"/>
    <xf numFmtId="1" fontId="21" fillId="0" borderId="0" xfId="0" applyNumberFormat="1" applyFont="1"/>
    <xf numFmtId="1" fontId="0" fillId="0" borderId="0" xfId="0" applyNumberFormat="1"/>
    <xf numFmtId="0" fontId="0" fillId="0" borderId="10" xfId="0" applyFill="1" applyBorder="1"/>
    <xf numFmtId="3" fontId="0" fillId="0" borderId="10" xfId="0" applyNumberFormat="1" applyFont="1" applyFill="1" applyBorder="1"/>
    <xf numFmtId="3" fontId="16" fillId="0" borderId="10" xfId="0" applyNumberFormat="1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3" fontId="19" fillId="0" borderId="1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workbookViewId="0">
      <pane xSplit="4" ySplit="1" topLeftCell="E2" activePane="bottomRight" state="frozen"/>
      <selection pane="topRight"/>
      <selection pane="bottomLeft"/>
      <selection pane="bottomRight" activeCell="R4" sqref="R4"/>
    </sheetView>
  </sheetViews>
  <sheetFormatPr defaultRowHeight="15" x14ac:dyDescent="0.25"/>
  <cols>
    <col min="1" max="1" width="7.42578125" customWidth="1"/>
    <col min="2" max="2" width="5.28515625" customWidth="1"/>
    <col min="3" max="3" width="7.28515625" customWidth="1"/>
    <col min="4" max="4" width="47.85546875" customWidth="1"/>
    <col min="5" max="5" width="10.5703125" customWidth="1"/>
    <col min="6" max="6" width="9.7109375" customWidth="1"/>
    <col min="7" max="7" width="8" customWidth="1"/>
    <col min="8" max="10" width="11.28515625" customWidth="1"/>
    <col min="11" max="11" width="17" customWidth="1"/>
    <col min="12" max="12" width="10.28515625" customWidth="1"/>
    <col min="13" max="13" width="11.85546875" customWidth="1"/>
    <col min="14" max="14" width="11.28515625" customWidth="1"/>
    <col min="15" max="15" width="10.85546875" customWidth="1"/>
    <col min="16" max="16" width="9.140625" customWidth="1"/>
    <col min="17" max="17" width="12.140625" style="17" customWidth="1"/>
  </cols>
  <sheetData>
    <row r="1" spans="1:17" s="3" customFormat="1" ht="102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3" t="s">
        <v>62</v>
      </c>
    </row>
    <row r="2" spans="1:17" x14ac:dyDescent="0.25">
      <c r="A2" s="1">
        <v>1</v>
      </c>
      <c r="B2" s="1">
        <v>4</v>
      </c>
      <c r="C2" s="6">
        <v>57</v>
      </c>
      <c r="D2" s="7" t="s">
        <v>16</v>
      </c>
      <c r="E2" s="8" t="s">
        <v>17</v>
      </c>
      <c r="F2" s="9">
        <v>1939</v>
      </c>
      <c r="G2" s="9">
        <v>2007</v>
      </c>
      <c r="H2" s="21">
        <v>3864</v>
      </c>
      <c r="I2" s="21">
        <v>1377</v>
      </c>
      <c r="J2" s="19">
        <v>5241</v>
      </c>
      <c r="K2" s="19">
        <v>0</v>
      </c>
      <c r="L2" s="11">
        <v>12447</v>
      </c>
      <c r="M2" s="11">
        <v>2641522</v>
      </c>
      <c r="N2" s="11">
        <v>2638873</v>
      </c>
      <c r="O2" s="10">
        <f>M2-N2</f>
        <v>2649</v>
      </c>
      <c r="P2" s="10">
        <v>98</v>
      </c>
      <c r="Q2" s="14">
        <f>O2/150/25</f>
        <v>0.70640000000000003</v>
      </c>
    </row>
    <row r="3" spans="1:17" x14ac:dyDescent="0.25">
      <c r="A3" s="1" t="s">
        <v>18</v>
      </c>
      <c r="B3" s="1">
        <v>17</v>
      </c>
      <c r="C3" s="6">
        <v>57</v>
      </c>
      <c r="D3" s="7" t="s">
        <v>19</v>
      </c>
      <c r="E3" s="8" t="s">
        <v>17</v>
      </c>
      <c r="F3" s="9">
        <v>1937</v>
      </c>
      <c r="G3" s="9">
        <v>2007</v>
      </c>
      <c r="H3" s="21">
        <v>2311</v>
      </c>
      <c r="I3" s="21">
        <v>299</v>
      </c>
      <c r="J3" s="19">
        <v>2610</v>
      </c>
      <c r="K3" s="19">
        <v>0</v>
      </c>
      <c r="L3" s="11">
        <v>231</v>
      </c>
      <c r="M3" s="11">
        <v>94551</v>
      </c>
      <c r="N3" s="11">
        <v>89841</v>
      </c>
      <c r="O3" s="11">
        <f t="shared" ref="O3:O37" si="0">M3-N3</f>
        <v>4710</v>
      </c>
      <c r="P3" s="10">
        <f t="shared" ref="P3:P37" si="1">N3/M3*100</f>
        <v>95.018561411301832</v>
      </c>
      <c r="Q3" s="14">
        <f t="shared" ref="Q3:Q10" si="2">O3/150/25</f>
        <v>1.256</v>
      </c>
    </row>
    <row r="4" spans="1:17" x14ac:dyDescent="0.25">
      <c r="A4" s="1" t="s">
        <v>18</v>
      </c>
      <c r="B4" s="1">
        <v>17</v>
      </c>
      <c r="C4" s="6">
        <v>57</v>
      </c>
      <c r="D4" s="7" t="s">
        <v>67</v>
      </c>
      <c r="E4" s="8" t="s">
        <v>17</v>
      </c>
      <c r="F4" s="9">
        <v>1937</v>
      </c>
      <c r="G4" s="9">
        <v>2007</v>
      </c>
      <c r="H4" s="21">
        <v>0</v>
      </c>
      <c r="I4" s="21">
        <v>9877</v>
      </c>
      <c r="J4" s="19">
        <v>9877</v>
      </c>
      <c r="K4" s="19">
        <v>9877</v>
      </c>
      <c r="L4" s="11">
        <v>0</v>
      </c>
      <c r="M4" s="11">
        <v>65542</v>
      </c>
      <c r="N4" s="11">
        <v>0</v>
      </c>
      <c r="O4" s="10">
        <f t="shared" si="0"/>
        <v>65542</v>
      </c>
      <c r="P4" s="10">
        <f t="shared" si="1"/>
        <v>0</v>
      </c>
      <c r="Q4" s="14">
        <f t="shared" si="2"/>
        <v>17.477866666666667</v>
      </c>
    </row>
    <row r="5" spans="1:17" x14ac:dyDescent="0.25">
      <c r="A5" s="1" t="s">
        <v>18</v>
      </c>
      <c r="B5" s="1">
        <v>37</v>
      </c>
      <c r="C5" s="6">
        <v>57</v>
      </c>
      <c r="D5" s="7" t="s">
        <v>20</v>
      </c>
      <c r="E5" s="8" t="s">
        <v>17</v>
      </c>
      <c r="F5" s="9">
        <v>1939</v>
      </c>
      <c r="G5" s="9">
        <v>2007</v>
      </c>
      <c r="H5" s="21">
        <v>255</v>
      </c>
      <c r="I5" s="21">
        <v>50</v>
      </c>
      <c r="J5" s="11">
        <v>305</v>
      </c>
      <c r="K5" s="11">
        <v>0</v>
      </c>
      <c r="L5" s="11">
        <v>0</v>
      </c>
      <c r="M5" s="11">
        <v>32280</v>
      </c>
      <c r="N5" s="11">
        <v>31813</v>
      </c>
      <c r="O5" s="11">
        <f t="shared" si="0"/>
        <v>467</v>
      </c>
      <c r="P5" s="10">
        <f t="shared" si="1"/>
        <v>98.553283767038408</v>
      </c>
      <c r="Q5" s="14">
        <f t="shared" si="2"/>
        <v>0.12453333333333333</v>
      </c>
    </row>
    <row r="6" spans="1:17" x14ac:dyDescent="0.25">
      <c r="A6" s="1" t="s">
        <v>21</v>
      </c>
      <c r="B6" s="1">
        <v>14</v>
      </c>
      <c r="C6" s="6">
        <v>57</v>
      </c>
      <c r="D6" s="7" t="s">
        <v>22</v>
      </c>
      <c r="E6" s="8" t="s">
        <v>17</v>
      </c>
      <c r="F6" s="9">
        <v>1940</v>
      </c>
      <c r="G6" s="9">
        <v>2000</v>
      </c>
      <c r="H6" s="21">
        <v>0</v>
      </c>
      <c r="I6" s="21">
        <v>0</v>
      </c>
      <c r="J6" s="11">
        <v>0</v>
      </c>
      <c r="K6" s="11">
        <v>0</v>
      </c>
      <c r="L6" s="11">
        <v>5970</v>
      </c>
      <c r="M6" s="11">
        <v>326925</v>
      </c>
      <c r="N6" s="11">
        <v>326925</v>
      </c>
      <c r="O6" s="10">
        <f t="shared" si="0"/>
        <v>0</v>
      </c>
      <c r="P6" s="10">
        <f t="shared" si="1"/>
        <v>100</v>
      </c>
      <c r="Q6" s="14">
        <f t="shared" si="2"/>
        <v>0</v>
      </c>
    </row>
    <row r="7" spans="1:17" x14ac:dyDescent="0.25">
      <c r="A7" s="1" t="s">
        <v>63</v>
      </c>
      <c r="B7" s="1">
        <v>21</v>
      </c>
      <c r="C7" s="6">
        <v>57</v>
      </c>
      <c r="D7" s="7" t="s">
        <v>23</v>
      </c>
      <c r="E7" s="8" t="s">
        <v>17</v>
      </c>
      <c r="F7" s="9">
        <v>1975</v>
      </c>
      <c r="G7" s="9">
        <v>1996</v>
      </c>
      <c r="H7" s="21">
        <v>3</v>
      </c>
      <c r="I7" s="21">
        <v>11</v>
      </c>
      <c r="J7" s="11">
        <v>14</v>
      </c>
      <c r="K7" s="11">
        <v>0</v>
      </c>
      <c r="L7" s="11">
        <v>0</v>
      </c>
      <c r="M7" s="11">
        <v>2096</v>
      </c>
      <c r="N7" s="11">
        <v>2096</v>
      </c>
      <c r="O7" s="11">
        <f t="shared" si="0"/>
        <v>0</v>
      </c>
      <c r="P7" s="11">
        <f t="shared" si="1"/>
        <v>100</v>
      </c>
      <c r="Q7" s="14">
        <f t="shared" si="2"/>
        <v>0</v>
      </c>
    </row>
    <row r="8" spans="1:17" x14ac:dyDescent="0.25">
      <c r="A8" s="1" t="s">
        <v>64</v>
      </c>
      <c r="B8" s="1">
        <v>24</v>
      </c>
      <c r="C8" s="6">
        <v>57</v>
      </c>
      <c r="D8" s="7" t="s">
        <v>24</v>
      </c>
      <c r="E8" s="8" t="s">
        <v>17</v>
      </c>
      <c r="F8" s="9">
        <v>1963</v>
      </c>
      <c r="G8" s="9">
        <v>1976</v>
      </c>
      <c r="H8" s="21">
        <v>0</v>
      </c>
      <c r="I8" s="21">
        <v>2</v>
      </c>
      <c r="J8" s="11">
        <v>2</v>
      </c>
      <c r="K8" s="11">
        <v>0</v>
      </c>
      <c r="L8" s="11">
        <v>0</v>
      </c>
      <c r="M8" s="11">
        <v>88</v>
      </c>
      <c r="N8" s="11">
        <v>88</v>
      </c>
      <c r="O8" s="10">
        <f t="shared" si="0"/>
        <v>0</v>
      </c>
      <c r="P8" s="10">
        <f t="shared" si="1"/>
        <v>100</v>
      </c>
      <c r="Q8" s="14">
        <f t="shared" si="2"/>
        <v>0</v>
      </c>
    </row>
    <row r="9" spans="1:17" x14ac:dyDescent="0.25">
      <c r="A9" s="1" t="s">
        <v>65</v>
      </c>
      <c r="B9" s="1">
        <v>53</v>
      </c>
      <c r="C9" s="6">
        <v>57</v>
      </c>
      <c r="D9" s="7" t="s">
        <v>25</v>
      </c>
      <c r="E9" s="8" t="s">
        <v>17</v>
      </c>
      <c r="F9" s="9">
        <v>1956</v>
      </c>
      <c r="G9" s="9">
        <v>1975</v>
      </c>
      <c r="H9" s="21">
        <v>856</v>
      </c>
      <c r="I9" s="21">
        <v>0</v>
      </c>
      <c r="J9" s="11">
        <v>856</v>
      </c>
      <c r="K9" s="11">
        <v>0</v>
      </c>
      <c r="L9" s="11">
        <v>0</v>
      </c>
      <c r="M9" s="11">
        <v>194432</v>
      </c>
      <c r="N9" s="11">
        <v>1427</v>
      </c>
      <c r="O9" s="10">
        <f t="shared" si="0"/>
        <v>193005</v>
      </c>
      <c r="P9" s="10">
        <f t="shared" si="1"/>
        <v>0.73393268597761685</v>
      </c>
      <c r="Q9" s="14">
        <f t="shared" si="2"/>
        <v>51.468000000000004</v>
      </c>
    </row>
    <row r="10" spans="1:17" x14ac:dyDescent="0.25">
      <c r="A10" s="1" t="s">
        <v>66</v>
      </c>
      <c r="B10" s="1">
        <v>89</v>
      </c>
      <c r="C10" s="6">
        <v>57</v>
      </c>
      <c r="D10" s="7" t="s">
        <v>26</v>
      </c>
      <c r="E10" s="8" t="s">
        <v>17</v>
      </c>
      <c r="F10" s="9">
        <v>2001</v>
      </c>
      <c r="G10" s="9">
        <v>2007</v>
      </c>
      <c r="H10" s="21">
        <v>559</v>
      </c>
      <c r="I10" s="21">
        <v>18</v>
      </c>
      <c r="J10" s="11">
        <v>577</v>
      </c>
      <c r="K10" s="11">
        <v>0</v>
      </c>
      <c r="L10" s="11">
        <v>0</v>
      </c>
      <c r="M10" s="11">
        <v>91324</v>
      </c>
      <c r="N10" s="11">
        <v>91324</v>
      </c>
      <c r="O10" s="10">
        <f t="shared" si="0"/>
        <v>0</v>
      </c>
      <c r="P10" s="10">
        <f t="shared" si="1"/>
        <v>100</v>
      </c>
      <c r="Q10" s="14">
        <f t="shared" si="2"/>
        <v>0</v>
      </c>
    </row>
    <row r="11" spans="1:17" x14ac:dyDescent="0.25">
      <c r="A11" s="1" t="s">
        <v>18</v>
      </c>
      <c r="B11" s="1">
        <v>1</v>
      </c>
      <c r="C11" s="6">
        <v>57</v>
      </c>
      <c r="D11" s="7" t="s">
        <v>27</v>
      </c>
      <c r="E11" s="8" t="s">
        <v>17</v>
      </c>
      <c r="F11" s="9">
        <v>1980</v>
      </c>
      <c r="G11" s="9">
        <v>1989</v>
      </c>
      <c r="H11" s="24">
        <v>2898</v>
      </c>
      <c r="I11" s="21">
        <v>34</v>
      </c>
      <c r="J11" s="11">
        <v>2932</v>
      </c>
      <c r="K11" s="11">
        <v>0</v>
      </c>
      <c r="L11" s="11">
        <v>0</v>
      </c>
      <c r="M11" s="11">
        <v>511039</v>
      </c>
      <c r="N11" s="11">
        <v>297672</v>
      </c>
      <c r="O11" s="10">
        <f t="shared" si="0"/>
        <v>213367</v>
      </c>
      <c r="P11" s="10">
        <f t="shared" si="1"/>
        <v>58.248392001393242</v>
      </c>
      <c r="Q11" s="14">
        <v>0</v>
      </c>
    </row>
    <row r="12" spans="1:17" x14ac:dyDescent="0.25">
      <c r="A12" s="1" t="s">
        <v>18</v>
      </c>
      <c r="B12" s="1">
        <v>2</v>
      </c>
      <c r="C12" s="6">
        <v>57</v>
      </c>
      <c r="D12" s="7" t="s">
        <v>28</v>
      </c>
      <c r="E12" s="8" t="s">
        <v>17</v>
      </c>
      <c r="F12" s="9">
        <v>1987</v>
      </c>
      <c r="G12" s="9">
        <v>2007</v>
      </c>
      <c r="H12" s="21">
        <v>3158</v>
      </c>
      <c r="I12" s="24">
        <v>5906</v>
      </c>
      <c r="J12" s="11">
        <v>9064</v>
      </c>
      <c r="K12" s="11">
        <v>0</v>
      </c>
      <c r="L12" s="11">
        <v>0</v>
      </c>
      <c r="M12" s="11">
        <v>1384801</v>
      </c>
      <c r="N12" s="11">
        <v>31875</v>
      </c>
      <c r="O12" s="10">
        <f>M12-N12</f>
        <v>1352926</v>
      </c>
      <c r="P12" s="10">
        <f t="shared" si="1"/>
        <v>2.301774767638094</v>
      </c>
      <c r="Q12" s="14">
        <v>0</v>
      </c>
    </row>
    <row r="13" spans="1:17" x14ac:dyDescent="0.25">
      <c r="A13" s="1">
        <v>8</v>
      </c>
      <c r="B13" s="1" t="s">
        <v>29</v>
      </c>
      <c r="C13" s="7"/>
      <c r="D13" s="7" t="s">
        <v>72</v>
      </c>
      <c r="E13" s="8" t="s">
        <v>30</v>
      </c>
      <c r="F13" s="9">
        <v>1972</v>
      </c>
      <c r="G13" s="9">
        <v>1979</v>
      </c>
      <c r="H13" s="21"/>
      <c r="I13" s="18"/>
      <c r="J13" s="18">
        <v>7700</v>
      </c>
      <c r="K13" s="11">
        <v>0</v>
      </c>
      <c r="L13" s="11">
        <v>0</v>
      </c>
      <c r="M13" s="11"/>
      <c r="N13" s="18"/>
      <c r="O13" s="8"/>
      <c r="P13" s="10"/>
      <c r="Q13" s="14"/>
    </row>
    <row r="14" spans="1:17" x14ac:dyDescent="0.25">
      <c r="A14" s="1">
        <v>8</v>
      </c>
      <c r="B14" s="1"/>
      <c r="C14" s="7"/>
      <c r="D14" s="22" t="s">
        <v>73</v>
      </c>
      <c r="E14" s="18" t="s">
        <v>30</v>
      </c>
      <c r="F14" s="23">
        <v>1972</v>
      </c>
      <c r="G14" s="23">
        <v>1979</v>
      </c>
      <c r="H14" s="21"/>
      <c r="I14" s="18"/>
      <c r="J14" s="18">
        <v>6892</v>
      </c>
      <c r="K14" s="11">
        <v>0</v>
      </c>
      <c r="L14" s="11">
        <v>0</v>
      </c>
      <c r="M14" s="20"/>
      <c r="N14" s="20"/>
      <c r="O14" s="12"/>
      <c r="P14" s="10"/>
      <c r="Q14" s="14"/>
    </row>
    <row r="15" spans="1:17" x14ac:dyDescent="0.25">
      <c r="A15" s="1">
        <v>8</v>
      </c>
      <c r="B15" s="1"/>
      <c r="C15" s="7"/>
      <c r="D15" s="7" t="s">
        <v>74</v>
      </c>
      <c r="E15" s="8" t="s">
        <v>30</v>
      </c>
      <c r="F15" s="9">
        <v>1972</v>
      </c>
      <c r="G15" s="9">
        <v>1992</v>
      </c>
      <c r="H15" s="21"/>
      <c r="I15" s="11"/>
      <c r="J15" s="11">
        <v>2693</v>
      </c>
      <c r="K15" s="11">
        <v>0</v>
      </c>
      <c r="L15" s="11">
        <v>0</v>
      </c>
      <c r="M15" s="19">
        <v>7890</v>
      </c>
      <c r="N15" s="19">
        <v>108</v>
      </c>
      <c r="O15" s="12"/>
      <c r="P15" s="10"/>
      <c r="Q15" s="14">
        <v>54</v>
      </c>
    </row>
    <row r="16" spans="1:17" x14ac:dyDescent="0.25">
      <c r="A16" s="1">
        <v>8</v>
      </c>
      <c r="B16" s="1"/>
      <c r="C16" s="7"/>
      <c r="D16" s="7" t="s">
        <v>75</v>
      </c>
      <c r="E16" s="8" t="s">
        <v>30</v>
      </c>
      <c r="F16" s="9">
        <v>1982</v>
      </c>
      <c r="G16" s="9">
        <v>1992</v>
      </c>
      <c r="H16" s="21"/>
      <c r="I16" s="11"/>
      <c r="J16" s="11">
        <v>709</v>
      </c>
      <c r="K16" s="11">
        <v>0</v>
      </c>
      <c r="L16" s="11">
        <v>0</v>
      </c>
      <c r="M16" s="19">
        <v>1568</v>
      </c>
      <c r="N16" s="19">
        <v>833</v>
      </c>
      <c r="O16" s="12"/>
      <c r="P16" s="10"/>
      <c r="Q16" s="14">
        <v>1</v>
      </c>
    </row>
    <row r="17" spans="1:17" x14ac:dyDescent="0.25">
      <c r="A17" s="1">
        <v>8</v>
      </c>
      <c r="B17" s="1"/>
      <c r="C17" s="7"/>
      <c r="D17" s="7" t="s">
        <v>76</v>
      </c>
      <c r="E17" s="8" t="s">
        <v>30</v>
      </c>
      <c r="F17" s="9">
        <v>1978</v>
      </c>
      <c r="G17" s="9">
        <v>1983</v>
      </c>
      <c r="H17" s="21"/>
      <c r="I17" s="18"/>
      <c r="J17" s="18">
        <v>1328</v>
      </c>
      <c r="K17" s="11">
        <v>0</v>
      </c>
      <c r="L17" s="11">
        <v>0</v>
      </c>
      <c r="M17" s="19">
        <v>137990</v>
      </c>
      <c r="N17" s="19">
        <v>64</v>
      </c>
      <c r="O17" s="12"/>
      <c r="P17" s="10"/>
      <c r="Q17" s="14"/>
    </row>
    <row r="18" spans="1:17" x14ac:dyDescent="0.25">
      <c r="A18" s="1" t="s">
        <v>31</v>
      </c>
      <c r="B18" s="1">
        <v>11</v>
      </c>
      <c r="C18" s="6">
        <v>18</v>
      </c>
      <c r="D18" s="7" t="s">
        <v>32</v>
      </c>
      <c r="E18" s="8" t="s">
        <v>17</v>
      </c>
      <c r="F18" s="9">
        <v>1941</v>
      </c>
      <c r="G18" s="9">
        <v>1970</v>
      </c>
      <c r="H18" s="21">
        <v>1639</v>
      </c>
      <c r="I18" s="21">
        <v>131</v>
      </c>
      <c r="J18" s="11">
        <v>1770</v>
      </c>
      <c r="K18" s="11">
        <v>0</v>
      </c>
      <c r="L18" s="11">
        <v>0</v>
      </c>
      <c r="M18" s="11">
        <v>209224</v>
      </c>
      <c r="N18" s="11">
        <v>206924</v>
      </c>
      <c r="O18" s="10">
        <v>0</v>
      </c>
      <c r="P18" s="10">
        <f t="shared" si="1"/>
        <v>98.900699728520621</v>
      </c>
      <c r="Q18" s="14">
        <f t="shared" ref="Q18:Q37" si="3">O18/150/25</f>
        <v>0</v>
      </c>
    </row>
    <row r="19" spans="1:17" x14ac:dyDescent="0.25">
      <c r="A19" s="1" t="s">
        <v>33</v>
      </c>
      <c r="B19" s="1">
        <v>12</v>
      </c>
      <c r="C19" s="6">
        <v>18</v>
      </c>
      <c r="D19" s="7" t="s">
        <v>34</v>
      </c>
      <c r="E19" s="8" t="s">
        <v>17</v>
      </c>
      <c r="F19" s="9">
        <v>1942</v>
      </c>
      <c r="G19" s="9">
        <v>1981</v>
      </c>
      <c r="H19" s="21">
        <v>2727</v>
      </c>
      <c r="I19" s="21">
        <v>197</v>
      </c>
      <c r="J19" s="11">
        <v>2924</v>
      </c>
      <c r="K19" s="11">
        <v>0</v>
      </c>
      <c r="L19" s="11">
        <v>0</v>
      </c>
      <c r="M19" s="11">
        <v>262665</v>
      </c>
      <c r="N19" s="11">
        <v>235834</v>
      </c>
      <c r="O19" s="10">
        <f t="shared" si="0"/>
        <v>26831</v>
      </c>
      <c r="P19" s="10">
        <f t="shared" si="1"/>
        <v>89.785087468829119</v>
      </c>
      <c r="Q19" s="14">
        <f t="shared" si="3"/>
        <v>7.1549333333333331</v>
      </c>
    </row>
    <row r="20" spans="1:17" x14ac:dyDescent="0.25">
      <c r="A20" s="1" t="s">
        <v>21</v>
      </c>
      <c r="B20" s="1">
        <v>13</v>
      </c>
      <c r="C20" s="6">
        <v>80</v>
      </c>
      <c r="D20" s="7" t="s">
        <v>35</v>
      </c>
      <c r="E20" s="8" t="s">
        <v>17</v>
      </c>
      <c r="F20" s="9">
        <v>1945</v>
      </c>
      <c r="G20" s="9">
        <v>1973</v>
      </c>
      <c r="H20" s="21">
        <v>1044</v>
      </c>
      <c r="I20" s="21">
        <v>20</v>
      </c>
      <c r="J20" s="11">
        <v>1064</v>
      </c>
      <c r="K20" s="11">
        <v>0</v>
      </c>
      <c r="L20" s="11">
        <v>0</v>
      </c>
      <c r="M20" s="11">
        <v>133731</v>
      </c>
      <c r="N20" s="11">
        <v>125707</v>
      </c>
      <c r="O20" s="10">
        <f t="shared" si="0"/>
        <v>8024</v>
      </c>
      <c r="P20" s="10">
        <f t="shared" si="1"/>
        <v>93.999895312231274</v>
      </c>
      <c r="Q20" s="14">
        <f t="shared" si="3"/>
        <v>2.1397333333333335</v>
      </c>
    </row>
    <row r="21" spans="1:17" x14ac:dyDescent="0.25">
      <c r="A21" s="1" t="s">
        <v>36</v>
      </c>
      <c r="B21" s="1">
        <v>25</v>
      </c>
      <c r="C21" s="6">
        <v>77</v>
      </c>
      <c r="D21" s="7" t="s">
        <v>37</v>
      </c>
      <c r="E21" s="8" t="s">
        <v>17</v>
      </c>
      <c r="F21" s="9">
        <v>1970</v>
      </c>
      <c r="G21" s="9">
        <v>1989</v>
      </c>
      <c r="H21" s="21">
        <v>51</v>
      </c>
      <c r="I21" s="21">
        <v>145</v>
      </c>
      <c r="J21" s="11">
        <v>196</v>
      </c>
      <c r="K21" s="11">
        <v>0</v>
      </c>
      <c r="L21" s="11">
        <v>0</v>
      </c>
      <c r="M21" s="11">
        <v>25136</v>
      </c>
      <c r="N21" s="11">
        <v>6537</v>
      </c>
      <c r="O21" s="10">
        <f t="shared" si="0"/>
        <v>18599</v>
      </c>
      <c r="P21" s="10">
        <f t="shared" si="1"/>
        <v>26.006524506683643</v>
      </c>
      <c r="Q21" s="14">
        <f t="shared" si="3"/>
        <v>4.9597333333333333</v>
      </c>
    </row>
    <row r="22" spans="1:17" x14ac:dyDescent="0.25">
      <c r="A22" s="1" t="s">
        <v>38</v>
      </c>
      <c r="B22" s="1">
        <v>12</v>
      </c>
      <c r="C22" s="6">
        <v>311</v>
      </c>
      <c r="D22" s="7" t="s">
        <v>39</v>
      </c>
      <c r="E22" s="8" t="s">
        <v>17</v>
      </c>
      <c r="F22" s="9">
        <v>1975</v>
      </c>
      <c r="G22" s="9">
        <v>2002</v>
      </c>
      <c r="H22" s="21">
        <v>158</v>
      </c>
      <c r="I22" s="21">
        <v>77</v>
      </c>
      <c r="J22" s="11">
        <v>235</v>
      </c>
      <c r="K22" s="11">
        <v>0</v>
      </c>
      <c r="L22" s="11">
        <v>0</v>
      </c>
      <c r="M22" s="11">
        <v>28668</v>
      </c>
      <c r="N22" s="11">
        <v>6852</v>
      </c>
      <c r="O22" s="10">
        <f t="shared" si="0"/>
        <v>21816</v>
      </c>
      <c r="P22" s="10">
        <f t="shared" si="1"/>
        <v>23.901213897028047</v>
      </c>
      <c r="Q22" s="14">
        <f t="shared" si="3"/>
        <v>5.8175999999999997</v>
      </c>
    </row>
    <row r="23" spans="1:17" x14ac:dyDescent="0.25">
      <c r="A23" s="25" t="s">
        <v>69</v>
      </c>
      <c r="B23" s="1">
        <v>12</v>
      </c>
      <c r="C23" s="6">
        <v>311</v>
      </c>
      <c r="D23" s="7" t="s">
        <v>40</v>
      </c>
      <c r="E23" s="8" t="s">
        <v>17</v>
      </c>
      <c r="F23" s="9">
        <v>1999</v>
      </c>
      <c r="G23" s="9">
        <v>2004</v>
      </c>
      <c r="H23" s="21">
        <v>32</v>
      </c>
      <c r="I23" s="21">
        <v>0</v>
      </c>
      <c r="J23" s="11">
        <v>32</v>
      </c>
      <c r="K23" s="11">
        <v>0</v>
      </c>
      <c r="L23" s="11">
        <v>0</v>
      </c>
      <c r="M23" s="11">
        <v>459</v>
      </c>
      <c r="N23" s="11">
        <v>459</v>
      </c>
      <c r="O23" s="10">
        <f t="shared" si="0"/>
        <v>0</v>
      </c>
      <c r="P23" s="10">
        <f t="shared" si="1"/>
        <v>100</v>
      </c>
      <c r="Q23" s="14">
        <f t="shared" si="3"/>
        <v>0</v>
      </c>
    </row>
    <row r="24" spans="1:17" x14ac:dyDescent="0.25">
      <c r="A24" s="25" t="s">
        <v>41</v>
      </c>
      <c r="B24" s="1">
        <v>20</v>
      </c>
      <c r="C24" s="6">
        <v>79</v>
      </c>
      <c r="D24" s="7" t="s">
        <v>42</v>
      </c>
      <c r="E24" s="8" t="s">
        <v>17</v>
      </c>
      <c r="F24" s="9">
        <v>1956</v>
      </c>
      <c r="G24" s="9">
        <v>2006</v>
      </c>
      <c r="H24" s="21">
        <v>525</v>
      </c>
      <c r="I24" s="21">
        <v>8</v>
      </c>
      <c r="J24" s="11">
        <v>533</v>
      </c>
      <c r="K24" s="11">
        <v>0</v>
      </c>
      <c r="L24" s="11">
        <v>0</v>
      </c>
      <c r="M24" s="11">
        <v>47085</v>
      </c>
      <c r="N24" s="11">
        <v>36035</v>
      </c>
      <c r="O24" s="10">
        <f t="shared" si="0"/>
        <v>11050</v>
      </c>
      <c r="P24" s="10">
        <f t="shared" si="1"/>
        <v>76.531804183922688</v>
      </c>
      <c r="Q24" s="14">
        <f t="shared" si="3"/>
        <v>2.9466666666666668</v>
      </c>
    </row>
    <row r="25" spans="1:17" x14ac:dyDescent="0.25">
      <c r="A25" s="25">
        <v>2</v>
      </c>
      <c r="B25" s="1">
        <v>5</v>
      </c>
      <c r="C25" s="6">
        <v>115</v>
      </c>
      <c r="D25" s="7" t="s">
        <v>43</v>
      </c>
      <c r="E25" s="8" t="s">
        <v>17</v>
      </c>
      <c r="F25" s="9">
        <v>1939</v>
      </c>
      <c r="G25" s="9">
        <v>2003</v>
      </c>
      <c r="H25" s="21">
        <v>2914</v>
      </c>
      <c r="I25" s="21">
        <v>9</v>
      </c>
      <c r="J25" s="11">
        <v>2923</v>
      </c>
      <c r="K25" s="11">
        <v>0</v>
      </c>
      <c r="L25" s="11">
        <v>201</v>
      </c>
      <c r="M25" s="11">
        <v>142981</v>
      </c>
      <c r="N25" s="11">
        <v>142981</v>
      </c>
      <c r="O25" s="10">
        <f t="shared" si="0"/>
        <v>0</v>
      </c>
      <c r="P25" s="10">
        <f t="shared" si="1"/>
        <v>100</v>
      </c>
      <c r="Q25" s="14">
        <f t="shared" si="3"/>
        <v>0</v>
      </c>
    </row>
    <row r="26" spans="1:17" x14ac:dyDescent="0.25">
      <c r="A26" s="25">
        <v>7</v>
      </c>
      <c r="B26" s="1">
        <v>27</v>
      </c>
      <c r="C26" s="6">
        <v>255</v>
      </c>
      <c r="D26" s="7" t="s">
        <v>44</v>
      </c>
      <c r="E26" s="8" t="s">
        <v>30</v>
      </c>
      <c r="F26" s="9">
        <v>1984</v>
      </c>
      <c r="G26" s="9">
        <v>1984</v>
      </c>
      <c r="H26" s="21">
        <v>0</v>
      </c>
      <c r="I26" s="21">
        <v>8</v>
      </c>
      <c r="J26" s="11">
        <v>8</v>
      </c>
      <c r="K26" s="11">
        <v>0</v>
      </c>
      <c r="L26" s="11">
        <v>0</v>
      </c>
      <c r="M26" s="11">
        <v>2139</v>
      </c>
      <c r="N26" s="11">
        <v>2139</v>
      </c>
      <c r="O26" s="10">
        <f t="shared" si="0"/>
        <v>0</v>
      </c>
      <c r="P26" s="10">
        <f t="shared" si="1"/>
        <v>100</v>
      </c>
      <c r="Q26" s="14">
        <f t="shared" si="3"/>
        <v>0</v>
      </c>
    </row>
    <row r="27" spans="1:17" x14ac:dyDescent="0.25">
      <c r="A27" s="25" t="s">
        <v>45</v>
      </c>
      <c r="B27" s="1">
        <v>30</v>
      </c>
      <c r="C27" s="6">
        <v>255</v>
      </c>
      <c r="D27" s="7" t="s">
        <v>46</v>
      </c>
      <c r="E27" s="8" t="s">
        <v>30</v>
      </c>
      <c r="F27" s="9">
        <v>1964</v>
      </c>
      <c r="G27" s="9">
        <v>1966</v>
      </c>
      <c r="H27" s="21">
        <v>0</v>
      </c>
      <c r="I27" s="21">
        <v>45</v>
      </c>
      <c r="J27" s="11">
        <v>45</v>
      </c>
      <c r="K27" s="11">
        <v>0</v>
      </c>
      <c r="L27" s="11">
        <v>0</v>
      </c>
      <c r="M27" s="11">
        <v>2447</v>
      </c>
      <c r="N27" s="11">
        <v>0</v>
      </c>
      <c r="O27" s="10">
        <f t="shared" si="0"/>
        <v>2447</v>
      </c>
      <c r="P27" s="10">
        <f t="shared" si="1"/>
        <v>0</v>
      </c>
      <c r="Q27" s="14">
        <f t="shared" si="3"/>
        <v>0.6525333333333333</v>
      </c>
    </row>
    <row r="28" spans="1:17" x14ac:dyDescent="0.25">
      <c r="A28" s="25">
        <v>7</v>
      </c>
      <c r="B28" s="1">
        <v>31</v>
      </c>
      <c r="C28" s="6">
        <v>255</v>
      </c>
      <c r="D28" s="7" t="s">
        <v>47</v>
      </c>
      <c r="E28" s="8" t="s">
        <v>30</v>
      </c>
      <c r="F28" s="9">
        <v>1973</v>
      </c>
      <c r="G28" s="9">
        <v>1974</v>
      </c>
      <c r="H28" s="21">
        <v>0</v>
      </c>
      <c r="I28" s="21">
        <v>619</v>
      </c>
      <c r="J28" s="11">
        <v>619</v>
      </c>
      <c r="K28" s="11">
        <v>0</v>
      </c>
      <c r="L28" s="11">
        <v>0</v>
      </c>
      <c r="M28" s="11">
        <v>50486</v>
      </c>
      <c r="N28" s="11">
        <v>1467</v>
      </c>
      <c r="O28" s="10">
        <f t="shared" si="0"/>
        <v>49019</v>
      </c>
      <c r="P28" s="10">
        <f t="shared" si="1"/>
        <v>2.905756051182506</v>
      </c>
      <c r="Q28" s="14">
        <f t="shared" si="3"/>
        <v>13.071733333333334</v>
      </c>
    </row>
    <row r="29" spans="1:17" x14ac:dyDescent="0.25">
      <c r="A29" s="25">
        <v>9</v>
      </c>
      <c r="B29" s="1">
        <v>10</v>
      </c>
      <c r="C29" s="6">
        <v>255</v>
      </c>
      <c r="D29" s="7" t="s">
        <v>48</v>
      </c>
      <c r="E29" s="8" t="s">
        <v>17</v>
      </c>
      <c r="F29" s="9">
        <v>1974</v>
      </c>
      <c r="G29" s="9">
        <v>1982</v>
      </c>
      <c r="H29" s="21">
        <v>0</v>
      </c>
      <c r="I29" s="21">
        <v>412</v>
      </c>
      <c r="J29" s="11">
        <v>412</v>
      </c>
      <c r="K29" s="11">
        <v>0</v>
      </c>
      <c r="L29" s="11">
        <v>0</v>
      </c>
      <c r="M29" s="11">
        <v>41200</v>
      </c>
      <c r="N29" s="11">
        <v>0</v>
      </c>
      <c r="O29" s="10">
        <f t="shared" si="0"/>
        <v>41200</v>
      </c>
      <c r="P29" s="10">
        <f t="shared" si="1"/>
        <v>0</v>
      </c>
      <c r="Q29" s="14">
        <f t="shared" si="3"/>
        <v>10.986666666666668</v>
      </c>
    </row>
    <row r="30" spans="1:17" x14ac:dyDescent="0.25">
      <c r="A30" s="25">
        <v>5</v>
      </c>
      <c r="B30" s="1">
        <v>8</v>
      </c>
      <c r="C30" s="6">
        <v>255</v>
      </c>
      <c r="D30" s="7" t="s">
        <v>49</v>
      </c>
      <c r="E30" s="8" t="s">
        <v>17</v>
      </c>
      <c r="F30" s="9">
        <v>1971</v>
      </c>
      <c r="G30" s="9">
        <v>1999</v>
      </c>
      <c r="H30" s="21">
        <v>465</v>
      </c>
      <c r="I30" s="21">
        <v>4208</v>
      </c>
      <c r="J30" s="11">
        <v>4673</v>
      </c>
      <c r="K30" s="11">
        <v>0</v>
      </c>
      <c r="L30" s="11">
        <v>0</v>
      </c>
      <c r="M30" s="11">
        <v>554699</v>
      </c>
      <c r="N30" s="11">
        <v>37689</v>
      </c>
      <c r="O30" s="10">
        <f t="shared" si="0"/>
        <v>517010</v>
      </c>
      <c r="P30" s="10">
        <f t="shared" si="1"/>
        <v>6.7944957535528276</v>
      </c>
      <c r="Q30" s="14">
        <f t="shared" si="3"/>
        <v>137.86933333333332</v>
      </c>
    </row>
    <row r="31" spans="1:17" x14ac:dyDescent="0.25">
      <c r="A31" s="25">
        <v>5</v>
      </c>
      <c r="B31" s="1">
        <v>38</v>
      </c>
      <c r="C31" s="6">
        <v>255</v>
      </c>
      <c r="D31" s="7" t="s">
        <v>50</v>
      </c>
      <c r="E31" s="8" t="s">
        <v>17</v>
      </c>
      <c r="F31" s="9">
        <v>1977</v>
      </c>
      <c r="G31" s="9">
        <v>1986</v>
      </c>
      <c r="H31" s="21">
        <v>0</v>
      </c>
      <c r="I31" s="21">
        <v>221</v>
      </c>
      <c r="J31" s="11">
        <v>221</v>
      </c>
      <c r="K31" s="11">
        <v>0</v>
      </c>
      <c r="L31" s="11">
        <v>0</v>
      </c>
      <c r="M31" s="11">
        <v>43178</v>
      </c>
      <c r="N31" s="11">
        <v>43178</v>
      </c>
      <c r="O31" s="10">
        <f t="shared" si="0"/>
        <v>0</v>
      </c>
      <c r="P31" s="10">
        <f t="shared" si="1"/>
        <v>100</v>
      </c>
      <c r="Q31" s="14">
        <f t="shared" si="3"/>
        <v>0</v>
      </c>
    </row>
    <row r="32" spans="1:17" x14ac:dyDescent="0.25">
      <c r="A32" s="25">
        <v>6</v>
      </c>
      <c r="B32" s="1">
        <v>9</v>
      </c>
      <c r="C32" s="6">
        <v>255</v>
      </c>
      <c r="D32" s="7" t="s">
        <v>51</v>
      </c>
      <c r="E32" s="8" t="s">
        <v>17</v>
      </c>
      <c r="F32" s="9">
        <v>1966</v>
      </c>
      <c r="G32" s="9">
        <v>1983</v>
      </c>
      <c r="H32" s="21">
        <v>1529</v>
      </c>
      <c r="I32" s="21">
        <v>6024</v>
      </c>
      <c r="J32" s="11">
        <v>7553</v>
      </c>
      <c r="K32" s="11">
        <v>0</v>
      </c>
      <c r="L32" s="11">
        <v>0</v>
      </c>
      <c r="M32" s="11">
        <v>1153257</v>
      </c>
      <c r="N32" s="11">
        <v>251890</v>
      </c>
      <c r="O32" s="10">
        <f t="shared" si="0"/>
        <v>901367</v>
      </c>
      <c r="P32" s="10">
        <f t="shared" si="1"/>
        <v>21.841618997326702</v>
      </c>
      <c r="Q32" s="14">
        <f t="shared" si="3"/>
        <v>240.36453333333336</v>
      </c>
    </row>
    <row r="33" spans="1:17" x14ac:dyDescent="0.25">
      <c r="A33" s="25">
        <v>6</v>
      </c>
      <c r="B33" s="1">
        <v>39</v>
      </c>
      <c r="C33" s="6">
        <v>255</v>
      </c>
      <c r="D33" s="7" t="s">
        <v>52</v>
      </c>
      <c r="E33" s="8" t="s">
        <v>17</v>
      </c>
      <c r="F33" s="9">
        <v>1977</v>
      </c>
      <c r="G33" s="9">
        <v>1980</v>
      </c>
      <c r="H33" s="21">
        <v>0</v>
      </c>
      <c r="I33" s="21">
        <v>93</v>
      </c>
      <c r="J33" s="11">
        <v>93</v>
      </c>
      <c r="K33" s="11">
        <v>0</v>
      </c>
      <c r="L33" s="11">
        <v>0</v>
      </c>
      <c r="M33" s="11">
        <v>19278</v>
      </c>
      <c r="N33" s="11">
        <v>19278</v>
      </c>
      <c r="O33" s="10">
        <f t="shared" si="0"/>
        <v>0</v>
      </c>
      <c r="P33" s="10">
        <f t="shared" si="1"/>
        <v>100</v>
      </c>
      <c r="Q33" s="14">
        <f t="shared" si="3"/>
        <v>0</v>
      </c>
    </row>
    <row r="34" spans="1:17" x14ac:dyDescent="0.25">
      <c r="A34" s="25" t="s">
        <v>53</v>
      </c>
      <c r="B34" s="1">
        <v>15</v>
      </c>
      <c r="C34" s="6">
        <v>255</v>
      </c>
      <c r="D34" s="7" t="s">
        <v>54</v>
      </c>
      <c r="E34" s="8" t="s">
        <v>17</v>
      </c>
      <c r="F34" s="9">
        <v>1970</v>
      </c>
      <c r="G34" s="9">
        <v>1976</v>
      </c>
      <c r="H34" s="21">
        <v>11</v>
      </c>
      <c r="I34" s="21">
        <v>817</v>
      </c>
      <c r="J34" s="11">
        <v>828</v>
      </c>
      <c r="K34" s="11">
        <v>0</v>
      </c>
      <c r="L34" s="11">
        <v>0</v>
      </c>
      <c r="M34" s="11">
        <v>65594</v>
      </c>
      <c r="N34" s="11">
        <v>48971</v>
      </c>
      <c r="O34" s="10">
        <f t="shared" si="0"/>
        <v>16623</v>
      </c>
      <c r="P34" s="10">
        <f t="shared" si="1"/>
        <v>74.657743086257895</v>
      </c>
      <c r="Q34" s="14">
        <f t="shared" si="3"/>
        <v>4.4327999999999994</v>
      </c>
    </row>
    <row r="35" spans="1:17" x14ac:dyDescent="0.25">
      <c r="A35" s="25" t="s">
        <v>68</v>
      </c>
      <c r="B35" s="1">
        <v>16</v>
      </c>
      <c r="C35" s="6">
        <v>255</v>
      </c>
      <c r="D35" s="7" t="s">
        <v>55</v>
      </c>
      <c r="E35" s="8" t="s">
        <v>17</v>
      </c>
      <c r="F35" s="9">
        <v>1972</v>
      </c>
      <c r="G35" s="9">
        <v>1976</v>
      </c>
      <c r="H35" s="21">
        <v>0</v>
      </c>
      <c r="I35" s="21">
        <v>225</v>
      </c>
      <c r="J35" s="11">
        <v>225</v>
      </c>
      <c r="K35" s="11">
        <v>0</v>
      </c>
      <c r="L35" s="11">
        <v>0</v>
      </c>
      <c r="M35" s="11">
        <v>13247</v>
      </c>
      <c r="N35" s="11">
        <v>314</v>
      </c>
      <c r="O35" s="10">
        <f t="shared" si="0"/>
        <v>12933</v>
      </c>
      <c r="P35" s="10">
        <f t="shared" si="1"/>
        <v>2.370348003321507</v>
      </c>
      <c r="Q35" s="14">
        <f t="shared" si="3"/>
        <v>3.4487999999999999</v>
      </c>
    </row>
    <row r="36" spans="1:17" x14ac:dyDescent="0.25">
      <c r="A36" s="25" t="s">
        <v>70</v>
      </c>
      <c r="B36" s="1">
        <v>18</v>
      </c>
      <c r="C36" s="6">
        <v>255</v>
      </c>
      <c r="D36" s="7" t="s">
        <v>56</v>
      </c>
      <c r="E36" s="8" t="s">
        <v>17</v>
      </c>
      <c r="F36" s="9">
        <v>1973</v>
      </c>
      <c r="G36" s="9">
        <v>1973</v>
      </c>
      <c r="H36" s="21">
        <v>0</v>
      </c>
      <c r="I36" s="21">
        <v>1</v>
      </c>
      <c r="J36" s="11">
        <v>1</v>
      </c>
      <c r="K36" s="11">
        <v>0</v>
      </c>
      <c r="L36" s="11">
        <v>0</v>
      </c>
      <c r="M36" s="11">
        <v>306</v>
      </c>
      <c r="N36" s="11">
        <v>0</v>
      </c>
      <c r="O36" s="10">
        <f t="shared" si="0"/>
        <v>306</v>
      </c>
      <c r="P36" s="10">
        <f t="shared" si="1"/>
        <v>0</v>
      </c>
      <c r="Q36" s="14">
        <f t="shared" si="3"/>
        <v>8.1600000000000006E-2</v>
      </c>
    </row>
    <row r="37" spans="1:17" x14ac:dyDescent="0.25">
      <c r="A37" s="25" t="s">
        <v>71</v>
      </c>
      <c r="B37" s="1">
        <v>22</v>
      </c>
      <c r="C37" s="6">
        <v>255</v>
      </c>
      <c r="D37" s="7" t="s">
        <v>57</v>
      </c>
      <c r="E37" s="8" t="s">
        <v>17</v>
      </c>
      <c r="F37" s="9">
        <v>1977</v>
      </c>
      <c r="G37" s="9">
        <v>1977</v>
      </c>
      <c r="H37" s="21">
        <v>0</v>
      </c>
      <c r="I37" s="21">
        <v>40</v>
      </c>
      <c r="J37" s="11">
        <v>40</v>
      </c>
      <c r="K37" s="11">
        <v>0</v>
      </c>
      <c r="L37" s="11">
        <v>0</v>
      </c>
      <c r="M37" s="11">
        <v>7615</v>
      </c>
      <c r="N37" s="11">
        <v>132</v>
      </c>
      <c r="O37" s="10">
        <f t="shared" si="0"/>
        <v>7483</v>
      </c>
      <c r="P37" s="10">
        <f t="shared" si="1"/>
        <v>1.7334208798424164</v>
      </c>
      <c r="Q37" s="14">
        <f t="shared" si="3"/>
        <v>1.9954666666666665</v>
      </c>
    </row>
    <row r="38" spans="1:17" x14ac:dyDescent="0.25">
      <c r="C38" s="7"/>
      <c r="D38" s="7" t="s">
        <v>58</v>
      </c>
      <c r="E38" s="8" t="s">
        <v>17</v>
      </c>
      <c r="F38" s="9">
        <v>1956</v>
      </c>
      <c r="G38" s="9">
        <v>2003</v>
      </c>
      <c r="H38" s="21">
        <v>3308</v>
      </c>
      <c r="I38" s="21"/>
      <c r="J38" s="18">
        <v>3308</v>
      </c>
      <c r="K38" s="18">
        <v>0</v>
      </c>
      <c r="L38" s="11">
        <v>0</v>
      </c>
      <c r="M38" s="18"/>
      <c r="N38" s="18"/>
      <c r="O38" s="8"/>
      <c r="P38" s="10"/>
      <c r="Q38" s="14"/>
    </row>
    <row r="39" spans="1:17" x14ac:dyDescent="0.25">
      <c r="C39" s="7"/>
      <c r="D39" s="7" t="s">
        <v>59</v>
      </c>
      <c r="E39" s="8" t="s">
        <v>17</v>
      </c>
      <c r="F39" s="9"/>
      <c r="G39" s="9"/>
      <c r="H39" s="21">
        <v>57</v>
      </c>
      <c r="I39" s="21"/>
      <c r="J39" s="18">
        <v>57</v>
      </c>
      <c r="K39" s="18">
        <v>0</v>
      </c>
      <c r="L39" s="11">
        <v>0</v>
      </c>
      <c r="M39" s="18"/>
      <c r="N39" s="18"/>
      <c r="O39" s="8"/>
      <c r="P39" s="10"/>
      <c r="Q39" s="14"/>
    </row>
    <row r="40" spans="1:17" x14ac:dyDescent="0.25">
      <c r="C40" s="7"/>
      <c r="D40" s="7" t="s">
        <v>60</v>
      </c>
      <c r="E40" s="8" t="s">
        <v>17</v>
      </c>
      <c r="F40" s="9"/>
      <c r="G40" s="9"/>
      <c r="H40" s="21">
        <v>25</v>
      </c>
      <c r="I40" s="21"/>
      <c r="J40" s="18">
        <v>25</v>
      </c>
      <c r="K40" s="18">
        <v>0</v>
      </c>
      <c r="L40" s="11">
        <v>0</v>
      </c>
      <c r="M40" s="18"/>
      <c r="N40" s="18"/>
      <c r="O40" s="8"/>
      <c r="P40" s="10"/>
      <c r="Q40" s="14"/>
    </row>
    <row r="41" spans="1:17" x14ac:dyDescent="0.25">
      <c r="C41" s="7"/>
      <c r="D41" s="7" t="s">
        <v>61</v>
      </c>
      <c r="E41" s="8" t="s">
        <v>17</v>
      </c>
      <c r="F41" s="9"/>
      <c r="G41" s="9"/>
      <c r="H41" s="21">
        <v>100</v>
      </c>
      <c r="I41" s="21"/>
      <c r="J41" s="18">
        <v>100</v>
      </c>
      <c r="K41" s="11">
        <v>0</v>
      </c>
      <c r="L41" s="11">
        <v>0</v>
      </c>
      <c r="M41" s="18"/>
      <c r="N41" s="18"/>
      <c r="O41" s="8"/>
      <c r="P41" s="10"/>
      <c r="Q41" s="14"/>
    </row>
    <row r="42" spans="1:17" x14ac:dyDescent="0.25">
      <c r="C42" s="7"/>
      <c r="D42" s="7" t="s">
        <v>77</v>
      </c>
      <c r="E42" s="8" t="s">
        <v>30</v>
      </c>
      <c r="F42" s="9">
        <v>1960</v>
      </c>
      <c r="G42" s="9">
        <v>1972</v>
      </c>
      <c r="H42" s="21">
        <v>0</v>
      </c>
      <c r="I42" s="21">
        <v>13343</v>
      </c>
      <c r="J42" s="11">
        <v>13343</v>
      </c>
      <c r="K42" s="11">
        <v>0</v>
      </c>
      <c r="L42" s="11">
        <v>0</v>
      </c>
      <c r="M42" s="18">
        <v>945577</v>
      </c>
      <c r="N42" s="18">
        <v>37858</v>
      </c>
      <c r="O42" s="10">
        <f t="shared" ref="O42:O44" si="4">M42-N42</f>
        <v>907719</v>
      </c>
      <c r="P42" s="10">
        <f t="shared" ref="P42:P44" si="5">N42/M42*100</f>
        <v>4.0036929832261148</v>
      </c>
      <c r="Q42" s="14"/>
    </row>
    <row r="43" spans="1:17" x14ac:dyDescent="0.25">
      <c r="C43" s="7"/>
      <c r="D43" s="7" t="s">
        <v>78</v>
      </c>
      <c r="E43" s="8" t="s">
        <v>30</v>
      </c>
      <c r="F43" s="9">
        <v>1963</v>
      </c>
      <c r="G43" s="9">
        <v>1980</v>
      </c>
      <c r="H43" s="21">
        <v>0</v>
      </c>
      <c r="I43" s="21">
        <v>2008</v>
      </c>
      <c r="J43" s="11">
        <v>2008</v>
      </c>
      <c r="K43" s="11">
        <v>0</v>
      </c>
      <c r="L43" s="11">
        <v>0</v>
      </c>
      <c r="M43" s="18">
        <v>46954</v>
      </c>
      <c r="N43" s="18">
        <v>5575</v>
      </c>
      <c r="O43" s="10">
        <f t="shared" si="4"/>
        <v>41379</v>
      </c>
      <c r="P43" s="10">
        <f t="shared" si="5"/>
        <v>11.873322826596242</v>
      </c>
      <c r="Q43" s="14"/>
    </row>
    <row r="44" spans="1:17" x14ac:dyDescent="0.25">
      <c r="C44" s="7"/>
      <c r="D44" s="7" t="s">
        <v>79</v>
      </c>
      <c r="E44" s="8" t="s">
        <v>30</v>
      </c>
      <c r="F44" s="9">
        <v>1971</v>
      </c>
      <c r="G44" s="9">
        <v>1984</v>
      </c>
      <c r="H44" s="21">
        <v>0</v>
      </c>
      <c r="I44" s="21">
        <v>12573</v>
      </c>
      <c r="J44" s="11">
        <v>12573</v>
      </c>
      <c r="K44" s="18">
        <v>0</v>
      </c>
      <c r="L44" s="11">
        <v>0</v>
      </c>
      <c r="M44" s="18">
        <v>561480</v>
      </c>
      <c r="N44" s="18">
        <v>14344</v>
      </c>
      <c r="O44" s="10">
        <f t="shared" si="4"/>
        <v>547136</v>
      </c>
      <c r="P44" s="10">
        <f t="shared" si="5"/>
        <v>2.5546769252689323</v>
      </c>
      <c r="Q44" s="14"/>
    </row>
    <row r="45" spans="1:17" x14ac:dyDescent="0.25">
      <c r="C45" s="7"/>
      <c r="D45" s="8"/>
      <c r="E45" s="8"/>
      <c r="F45" s="9"/>
      <c r="G45" s="7"/>
      <c r="H45" s="7"/>
      <c r="I45" s="7"/>
      <c r="J45" s="12">
        <f>+SUM(J2:J44)</f>
        <v>106609</v>
      </c>
      <c r="K45" s="12">
        <f>+SUM(K2:K43)</f>
        <v>9877</v>
      </c>
      <c r="L45" s="12">
        <f>+SUM(L2:L41)</f>
        <v>18849</v>
      </c>
      <c r="M45" s="12">
        <f>+SUM(M2:M41)</f>
        <v>8295443</v>
      </c>
      <c r="N45" s="12">
        <f>+SUM(N2:N41)</f>
        <v>4679326</v>
      </c>
      <c r="O45" s="12">
        <f>+SUM(O2:O41)</f>
        <v>3467374</v>
      </c>
      <c r="P45" s="12"/>
      <c r="Q45" s="15"/>
    </row>
    <row r="46" spans="1:17" x14ac:dyDescent="0.25"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4"/>
    </row>
    <row r="47" spans="1:17" x14ac:dyDescent="0.25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14"/>
    </row>
    <row r="48" spans="1:17" x14ac:dyDescent="0.25">
      <c r="C48" s="4"/>
      <c r="Q48" s="16"/>
    </row>
    <row r="49" spans="3:17" x14ac:dyDescent="0.25">
      <c r="C49" s="4"/>
      <c r="Q49" s="16"/>
    </row>
    <row r="50" spans="3:17" x14ac:dyDescent="0.25">
      <c r="C50" s="4"/>
      <c r="Q50" s="16"/>
    </row>
    <row r="51" spans="3:17" x14ac:dyDescent="0.25">
      <c r="C51" s="4"/>
      <c r="Q51" s="16"/>
    </row>
    <row r="52" spans="3:17" x14ac:dyDescent="0.25">
      <c r="C52" s="4"/>
      <c r="Q52" s="16"/>
    </row>
    <row r="53" spans="3:17" x14ac:dyDescent="0.25">
      <c r="C53" s="4"/>
      <c r="Q53" s="16"/>
    </row>
    <row r="54" spans="3:17" x14ac:dyDescent="0.25">
      <c r="C54" s="4"/>
      <c r="Q54" s="16"/>
    </row>
    <row r="55" spans="3:17" x14ac:dyDescent="0.25">
      <c r="C55" s="4"/>
      <c r="Q55" s="16"/>
    </row>
    <row r="56" spans="3:17" x14ac:dyDescent="0.25">
      <c r="C56" s="4"/>
      <c r="Q56" s="16"/>
    </row>
    <row r="57" spans="3:17" x14ac:dyDescent="0.25">
      <c r="C57" s="4"/>
      <c r="Q57" s="16"/>
    </row>
    <row r="58" spans="3:17" x14ac:dyDescent="0.25">
      <c r="C58" s="4"/>
      <c r="Q58" s="16"/>
    </row>
    <row r="59" spans="3:17" x14ac:dyDescent="0.25">
      <c r="C59" s="4"/>
      <c r="Q59" s="16"/>
    </row>
    <row r="60" spans="3:17" x14ac:dyDescent="0.25">
      <c r="C60" s="4"/>
      <c r="Q60" s="16"/>
    </row>
    <row r="61" spans="3:17" x14ac:dyDescent="0.25">
      <c r="C61" s="4"/>
      <c r="Q61" s="16"/>
    </row>
    <row r="62" spans="3:17" x14ac:dyDescent="0.25">
      <c r="C62" s="4"/>
      <c r="Q62" s="16"/>
    </row>
    <row r="63" spans="3:17" x14ac:dyDescent="0.25">
      <c r="C63" s="4"/>
      <c r="Q63" s="16"/>
    </row>
    <row r="64" spans="3:17" x14ac:dyDescent="0.25">
      <c r="C64" s="4"/>
      <c r="Q64" s="16"/>
    </row>
    <row r="65" spans="3:17" x14ac:dyDescent="0.25">
      <c r="C65" s="4"/>
      <c r="Q65" s="16"/>
    </row>
    <row r="66" spans="3:17" x14ac:dyDescent="0.25">
      <c r="C66" s="4"/>
      <c r="Q66" s="16"/>
    </row>
    <row r="67" spans="3:17" x14ac:dyDescent="0.25">
      <c r="Q67" s="16"/>
    </row>
  </sheetData>
  <printOptions gridLines="1"/>
  <pageMargins left="0.2" right="0.2" top="0.5" bottom="0.2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Nelson, Brent (Contractor) A</dc:creator>
  <cp:keywords/>
  <dc:description/>
  <cp:lastModifiedBy>Nelson, Brent (Contractor)</cp:lastModifiedBy>
  <cp:revision/>
  <cp:lastPrinted>2024-02-01T20:09:39Z</cp:lastPrinted>
  <dcterms:created xsi:type="dcterms:W3CDTF">2023-09-21T19:24:42Z</dcterms:created>
  <dcterms:modified xsi:type="dcterms:W3CDTF">2024-02-07T19:12:49Z</dcterms:modified>
  <cp:category/>
  <cp:contentStatus/>
</cp:coreProperties>
</file>