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roject1\Archives and Records Management\TSSC IV\2024FY\2024-8-Jun\"/>
    </mc:Choice>
  </mc:AlternateContent>
  <xr:revisionPtr revIDLastSave="0" documentId="13_ncr:1_{40464CEC-BB60-4086-B688-07FFDDF7ED34}" xr6:coauthVersionLast="47" xr6:coauthVersionMax="47" xr10:uidLastSave="{00000000-0000-0000-0000-000000000000}"/>
  <bookViews>
    <workbookView xWindow="4080" yWindow="2985" windowWidth="21600" windowHeight="11385" xr2:uid="{00000000-000D-0000-FFFF-FFFF00000000}"/>
  </bookViews>
  <sheets>
    <sheet name="202402 RMReport  - fil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T4" i="1"/>
  <c r="O45" i="1" l="1"/>
  <c r="N45" i="1"/>
  <c r="M45" i="1"/>
  <c r="L45" i="1"/>
  <c r="P44" i="1"/>
  <c r="P43" i="1"/>
  <c r="P42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2" i="1"/>
  <c r="P11" i="1"/>
  <c r="K2" i="1"/>
  <c r="K3" i="1"/>
  <c r="K4" i="1"/>
  <c r="K5" i="1"/>
  <c r="K6" i="1"/>
  <c r="K7" i="1"/>
  <c r="K8" i="1"/>
  <c r="K9" i="1"/>
  <c r="K10" i="1"/>
  <c r="K12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T44" i="1"/>
  <c r="T43" i="1"/>
  <c r="T42" i="1"/>
  <c r="T36" i="1"/>
  <c r="T34" i="1"/>
  <c r="T33" i="1"/>
  <c r="T31" i="1"/>
  <c r="T30" i="1"/>
  <c r="T27" i="1"/>
  <c r="T26" i="1"/>
  <c r="T25" i="1"/>
  <c r="T24" i="1"/>
  <c r="T23" i="1"/>
  <c r="T22" i="1"/>
  <c r="T21" i="1"/>
  <c r="T20" i="1"/>
  <c r="T19" i="1"/>
  <c r="T18" i="1"/>
  <c r="T10" i="1"/>
  <c r="T8" i="1"/>
  <c r="T7" i="1"/>
  <c r="T6" i="1"/>
  <c r="T5" i="1"/>
  <c r="T3" i="1"/>
  <c r="T2" i="1"/>
  <c r="K45" i="1" l="1"/>
  <c r="P3" i="1"/>
  <c r="P4" i="1"/>
  <c r="P5" i="1"/>
  <c r="P6" i="1"/>
  <c r="P7" i="1"/>
  <c r="P8" i="1"/>
  <c r="P9" i="1"/>
  <c r="P10" i="1"/>
  <c r="P2" i="1"/>
  <c r="P45" i="1" l="1"/>
</calcChain>
</file>

<file path=xl/sharedStrings.xml><?xml version="1.0" encoding="utf-8"?>
<sst xmlns="http://schemas.openxmlformats.org/spreadsheetml/2006/main" count="201" uniqueCount="102">
  <si>
    <t>Agency</t>
  </si>
  <si>
    <t>Mgt #</t>
  </si>
  <si>
    <t>NARA Group #</t>
  </si>
  <si>
    <t>Film Collection Name</t>
  </si>
  <si>
    <t>Aircraft or Satellite</t>
  </si>
  <si>
    <t>Earliest Year</t>
  </si>
  <si>
    <t>Latest Year</t>
  </si>
  <si>
    <t>#Rolls Remaining in the lower-level archive</t>
  </si>
  <si>
    <t>Number of rolls that we have not scanned  and don't plan to scan because they are duplicates</t>
  </si>
  <si>
    <t># of Roll Records Shipped to NARA</t>
  </si>
  <si>
    <t>Total Frames</t>
  </si>
  <si>
    <t>Frames Scanned</t>
  </si>
  <si>
    <t>Frames to be scanned</t>
  </si>
  <si>
    <t>Percent Scanned</t>
  </si>
  <si>
    <t>Est Months to complete scanning</t>
  </si>
  <si>
    <t>Indexes Available</t>
  </si>
  <si>
    <t>Frame Level Metadata</t>
  </si>
  <si>
    <t>Roll Level Metadata</t>
  </si>
  <si>
    <t>Browse Imagery</t>
  </si>
  <si>
    <t>Geographic Coordinates</t>
  </si>
  <si>
    <t>Number of color Rolls</t>
  </si>
  <si>
    <t>U.S. Geological Survey</t>
  </si>
  <si>
    <t>Aircraft</t>
  </si>
  <si>
    <t>Yes</t>
  </si>
  <si>
    <t>H</t>
  </si>
  <si>
    <t>USGS - Agency H</t>
  </si>
  <si>
    <t>USGS - Agency H - Intermountain</t>
  </si>
  <si>
    <t>No</t>
  </si>
  <si>
    <t>265 Rolls</t>
  </si>
  <si>
    <t>This number is changing as we are now scanning and going through the film</t>
  </si>
  <si>
    <t>U.S. Fish &amp; Wildlife Service</t>
  </si>
  <si>
    <t>yes</t>
  </si>
  <si>
    <t>C</t>
  </si>
  <si>
    <t>Scientific Committee on Antarctic Research</t>
  </si>
  <si>
    <t>P</t>
  </si>
  <si>
    <t>USGS-EROS</t>
  </si>
  <si>
    <t>E</t>
  </si>
  <si>
    <t>USGS - South Dakota State University</t>
  </si>
  <si>
    <t xml:space="preserve"> </t>
  </si>
  <si>
    <t>M</t>
  </si>
  <si>
    <t>USGS McDonnell Douglas</t>
  </si>
  <si>
    <t>U</t>
  </si>
  <si>
    <t>Urban Area</t>
  </si>
  <si>
    <t>National High Altitude Photography</t>
  </si>
  <si>
    <t>NHAP CIR - No dupes exist.  EROS has the Originals.  NHAP B&amp;W = mixed Ownership. APFO has half of the originals and EROS has the other.  Only CIR rolls have been scanned at High Resolution.
# of original CIR Rolls (dupes have already been pulled): 1685 original CIR and 34 rolls of dupe NHAPOK (Which is our only copy) = 1,719
# of origianl B&amp;W rolls: 1,213 
# of B&amp;W dupes:  aproximately 1,213 (cans next to originals on the shelf, but no record in the database)</t>
  </si>
  <si>
    <t>National Aerial Photography Program</t>
  </si>
  <si>
    <t>1,039 rolls of NAPP Originals remain at EROS  &amp; have not been scanned (APFO is scanning them)
# of original CIR rolls: 1,039
# of CIR Dupes 2,842
# of Original B&amp;W Rolls: 2,360
# of B&amp;W dupes: 3,068</t>
  </si>
  <si>
    <t>Landsat MSS 70 mm black &amp; white rolls (NSLRSDA)</t>
  </si>
  <si>
    <t>Satellite</t>
  </si>
  <si>
    <t>The Landsat 70mm collection is made up of three types of rolls.  The N-2 are considered our working master that EROS received from Goddard.  From the N-2 (Negative 2nd generation) we made a P-3 copy (Positive 3rd Generation) and from the P-3 we made an N-4 (Negative 4th Generation)</t>
  </si>
  <si>
    <t>Canadian Landsat 70 mm (NSLRSDA)</t>
  </si>
  <si>
    <t>?</t>
  </si>
  <si>
    <t>Canada Film :  423,543 MSS,  105,964 TM</t>
  </si>
  <si>
    <t>Landsat MSS 9-inch (NSLRSDA)</t>
  </si>
  <si>
    <t>Landsat TM 9-inch (NSLRSDA)</t>
  </si>
  <si>
    <t>This is a film copy that EROS does not have either a good digital file for or no digital file</t>
  </si>
  <si>
    <t>Landsat RBV 70-mm (NSLRSDA)</t>
  </si>
  <si>
    <t>A</t>
  </si>
  <si>
    <t>Army Map Service</t>
  </si>
  <si>
    <t>B</t>
  </si>
  <si>
    <t xml:space="preserve">Air Force </t>
  </si>
  <si>
    <t>Navy</t>
  </si>
  <si>
    <t>N</t>
  </si>
  <si>
    <t>Corps of Engineers</t>
  </si>
  <si>
    <t>Z</t>
  </si>
  <si>
    <t>Hazards</t>
  </si>
  <si>
    <t>J</t>
  </si>
  <si>
    <t>Federal Emergency Management Agency</t>
  </si>
  <si>
    <t>L</t>
  </si>
  <si>
    <t xml:space="preserve">National Park Service </t>
  </si>
  <si>
    <t>Bureau of Reclamation</t>
  </si>
  <si>
    <t>Large Format Camera</t>
  </si>
  <si>
    <t>G</t>
  </si>
  <si>
    <t>Gemini</t>
  </si>
  <si>
    <t>Skylab</t>
  </si>
  <si>
    <t>USGS - NASA/ERIM Helicopter</t>
  </si>
  <si>
    <t>NASA/Ames Research Center</t>
  </si>
  <si>
    <t xml:space="preserve">312 original rolls left to scan (26,612 frames) 17,714 original frames already scanned.  </t>
  </si>
  <si>
    <t>Ames Alaska High Altitude Photography</t>
  </si>
  <si>
    <t>NASA/Johnson Space Center</t>
  </si>
  <si>
    <t>Johnson Alaska High Altitude Photography</t>
  </si>
  <si>
    <t>D</t>
  </si>
  <si>
    <t>NASA/Wallops Island</t>
  </si>
  <si>
    <t>F</t>
  </si>
  <si>
    <t xml:space="preserve">NASA/Kennedy </t>
  </si>
  <si>
    <t>I</t>
  </si>
  <si>
    <t>NASA/Stennis</t>
  </si>
  <si>
    <t>R</t>
  </si>
  <si>
    <t>NASA/Marshall Space Flight Center</t>
  </si>
  <si>
    <t>Intermountain Aerials (Faundeen)</t>
  </si>
  <si>
    <t>Michigan DNR (Faundeen)</t>
  </si>
  <si>
    <t>CA Earthquake Film</t>
  </si>
  <si>
    <t>Grand Canyon Feugro</t>
  </si>
  <si>
    <t>Declassification I (CORONA, ARGON, LANYARD) (NSLRSDA)</t>
  </si>
  <si>
    <t>Declassification II (KH-7, KH-9) (NSLRSDA)</t>
  </si>
  <si>
    <t>Declassification III (HEXAGON KH-9) (NSLRSDA)</t>
  </si>
  <si>
    <t>Browse Imagery made on the Phoenix "VI" platform</t>
  </si>
  <si>
    <t>Untitled Frames</t>
  </si>
  <si>
    <t>This film set has not been touched / no data available at this time</t>
  </si>
  <si>
    <t># of Original Rolls</t>
  </si>
  <si>
    <t>2nd Generation Original rolls</t>
  </si>
  <si>
    <t>Dupes of EROS Film Rolls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</si>
</sst>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 applyFill="1"/>
    <xf numFmtId="0" fontId="0" fillId="0" borderId="0" xfId="0" applyFill="1" applyAlignment="1">
      <alignment wrapText="1"/>
    </xf>
    <xf numFmtId="3" fontId="0" fillId="0" borderId="0" xfId="0" applyNumberFormat="1" applyFill="1" applyAlignment="1">
      <alignment wrapText="1"/>
    </xf>
    <xf numFmtId="0" fontId="0" fillId="0" borderId="0" xfId="0" applyFill="1" applyAlignment="1"/>
    <xf numFmtId="0" fontId="0" fillId="0" borderId="0" xfId="0" applyFill="1"/>
    <xf numFmtId="3" fontId="0" fillId="0" borderId="0" xfId="0" applyNumberFormat="1" applyFill="1" applyBorder="1"/>
    <xf numFmtId="0" fontId="18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tabSelected="1" workbookViewId="0">
      <pane ySplit="1" topLeftCell="A24" activePane="bottomLeft" state="frozen"/>
      <selection pane="bottomLeft" activeCell="K1" sqref="K1"/>
    </sheetView>
  </sheetViews>
  <sheetFormatPr defaultRowHeight="15" x14ac:dyDescent="0.25"/>
  <cols>
    <col min="1" max="1" width="7.5703125" style="5" customWidth="1"/>
    <col min="2" max="2" width="6.7109375" style="5" customWidth="1"/>
    <col min="3" max="3" width="9.140625" style="5"/>
    <col min="4" max="4" width="21.85546875" style="5" customWidth="1"/>
    <col min="5" max="5" width="9.140625" style="5"/>
    <col min="6" max="6" width="8.28515625" style="5" customWidth="1"/>
    <col min="7" max="7" width="8" style="5" customWidth="1"/>
    <col min="8" max="8" width="10.42578125" style="1" customWidth="1"/>
    <col min="9" max="9" width="10.7109375" style="1" customWidth="1"/>
    <col min="10" max="10" width="9.140625" style="1"/>
    <col min="11" max="11" width="11.42578125" style="1" customWidth="1"/>
    <col min="12" max="12" width="10" style="1" customWidth="1"/>
    <col min="13" max="13" width="12.140625" style="1" customWidth="1"/>
    <col min="14" max="14" width="12.42578125" style="1" customWidth="1"/>
    <col min="15" max="18" width="9.140625" style="1"/>
    <col min="19" max="19" width="10.42578125" style="1" customWidth="1"/>
    <col min="20" max="20" width="11.7109375" style="1" customWidth="1"/>
    <col min="21" max="21" width="13.5703125" style="1" customWidth="1"/>
    <col min="22" max="22" width="9.140625" style="1"/>
    <col min="23" max="24" width="12.42578125" style="1" customWidth="1"/>
    <col min="25" max="25" width="10.85546875" style="1" customWidth="1"/>
    <col min="26" max="26" width="57.7109375" style="4" customWidth="1"/>
    <col min="27" max="16384" width="9.140625" style="5"/>
  </cols>
  <sheetData>
    <row r="1" spans="1:26" ht="83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99</v>
      </c>
      <c r="I1" s="3" t="s">
        <v>100</v>
      </c>
      <c r="J1" s="3" t="s">
        <v>101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97</v>
      </c>
      <c r="Y1" s="3" t="s">
        <v>20</v>
      </c>
    </row>
    <row r="2" spans="1:26" x14ac:dyDescent="0.25">
      <c r="A2" s="5">
        <v>1</v>
      </c>
      <c r="B2" s="5">
        <v>4</v>
      </c>
      <c r="C2" s="5">
        <v>57</v>
      </c>
      <c r="D2" s="5" t="s">
        <v>21</v>
      </c>
      <c r="E2" s="5" t="s">
        <v>22</v>
      </c>
      <c r="F2" s="5">
        <v>1939</v>
      </c>
      <c r="G2" s="5">
        <v>2007</v>
      </c>
      <c r="H2" s="1">
        <v>5273</v>
      </c>
      <c r="I2" s="1">
        <v>43</v>
      </c>
      <c r="J2" s="1">
        <v>1942</v>
      </c>
      <c r="K2" s="1">
        <f t="shared" ref="K2:K10" si="0">SUM(H2:J2)</f>
        <v>7258</v>
      </c>
      <c r="L2" s="1">
        <v>0</v>
      </c>
      <c r="M2" s="1">
        <v>12447</v>
      </c>
      <c r="N2" s="1">
        <v>2642573</v>
      </c>
      <c r="O2" s="1">
        <v>2639924</v>
      </c>
      <c r="P2" s="1">
        <f>N2-O2</f>
        <v>2649</v>
      </c>
      <c r="Q2" s="1">
        <v>100</v>
      </c>
      <c r="R2" s="1">
        <v>1</v>
      </c>
      <c r="T2" s="1">
        <f>N2+X2</f>
        <v>2974183</v>
      </c>
      <c r="V2" s="1" t="s">
        <v>23</v>
      </c>
      <c r="W2" s="1">
        <v>1958873</v>
      </c>
      <c r="X2" s="1">
        <v>331610</v>
      </c>
      <c r="Y2" s="1">
        <v>923</v>
      </c>
    </row>
    <row r="3" spans="1:26" x14ac:dyDescent="0.25">
      <c r="A3" s="5" t="s">
        <v>24</v>
      </c>
      <c r="B3" s="5">
        <v>17</v>
      </c>
      <c r="C3" s="5">
        <v>57</v>
      </c>
      <c r="D3" s="5" t="s">
        <v>25</v>
      </c>
      <c r="E3" s="5" t="s">
        <v>22</v>
      </c>
      <c r="F3" s="5">
        <v>1937</v>
      </c>
      <c r="G3" s="5">
        <v>2007</v>
      </c>
      <c r="H3" s="1">
        <v>2583</v>
      </c>
      <c r="I3" s="1">
        <v>331</v>
      </c>
      <c r="J3" s="1">
        <v>14</v>
      </c>
      <c r="K3" s="1">
        <f t="shared" si="0"/>
        <v>2928</v>
      </c>
      <c r="L3" s="1">
        <v>0</v>
      </c>
      <c r="M3" s="1">
        <v>231</v>
      </c>
      <c r="N3" s="1">
        <v>94551</v>
      </c>
      <c r="O3" s="1">
        <v>89841</v>
      </c>
      <c r="P3" s="1">
        <f t="shared" ref="P3:P13" si="1">N3-O3</f>
        <v>4710</v>
      </c>
      <c r="Q3" s="1">
        <v>95</v>
      </c>
      <c r="R3" s="1">
        <v>1</v>
      </c>
      <c r="T3" s="1">
        <f>N3+X3</f>
        <v>101810</v>
      </c>
      <c r="V3" s="1" t="s">
        <v>23</v>
      </c>
      <c r="W3" s="6">
        <v>56655</v>
      </c>
      <c r="X3" s="6">
        <v>7259</v>
      </c>
      <c r="Y3" s="1">
        <v>303</v>
      </c>
    </row>
    <row r="4" spans="1:26" ht="30" x14ac:dyDescent="0.25">
      <c r="A4" s="5" t="s">
        <v>24</v>
      </c>
      <c r="B4" s="5">
        <v>47</v>
      </c>
      <c r="C4" s="5">
        <v>57</v>
      </c>
      <c r="D4" s="5" t="s">
        <v>26</v>
      </c>
      <c r="E4" s="5" t="s">
        <v>22</v>
      </c>
      <c r="F4" s="5">
        <v>1937</v>
      </c>
      <c r="G4" s="5">
        <v>2007</v>
      </c>
      <c r="H4" s="1">
        <v>2471</v>
      </c>
      <c r="I4" s="1">
        <v>7322</v>
      </c>
      <c r="J4" s="1">
        <v>0</v>
      </c>
      <c r="K4" s="1">
        <f t="shared" si="0"/>
        <v>9793</v>
      </c>
      <c r="L4" s="1">
        <v>7322</v>
      </c>
      <c r="M4" s="1">
        <v>0</v>
      </c>
      <c r="N4" s="1">
        <v>64733</v>
      </c>
      <c r="O4" s="1">
        <v>13627</v>
      </c>
      <c r="P4" s="1">
        <f t="shared" si="1"/>
        <v>51106</v>
      </c>
      <c r="Q4" s="1">
        <v>2</v>
      </c>
      <c r="R4" s="1">
        <v>17</v>
      </c>
      <c r="S4" s="1" t="s">
        <v>27</v>
      </c>
      <c r="T4" s="1">
        <f>N4+X4</f>
        <v>88312</v>
      </c>
      <c r="U4" s="1" t="s">
        <v>27</v>
      </c>
      <c r="V4" s="1" t="s">
        <v>28</v>
      </c>
      <c r="W4" s="6">
        <v>0</v>
      </c>
      <c r="X4" s="6">
        <v>23579</v>
      </c>
      <c r="Y4" s="1">
        <v>0</v>
      </c>
      <c r="Z4" s="2" t="s">
        <v>29</v>
      </c>
    </row>
    <row r="5" spans="1:26" x14ac:dyDescent="0.25">
      <c r="A5" s="5" t="s">
        <v>24</v>
      </c>
      <c r="B5" s="5">
        <v>37</v>
      </c>
      <c r="C5" s="5">
        <v>57</v>
      </c>
      <c r="D5" s="5" t="s">
        <v>30</v>
      </c>
      <c r="E5" s="5" t="s">
        <v>22</v>
      </c>
      <c r="F5" s="5">
        <v>1939</v>
      </c>
      <c r="G5" s="5">
        <v>2007</v>
      </c>
      <c r="H5" s="1">
        <v>256</v>
      </c>
      <c r="I5" s="1">
        <v>49</v>
      </c>
      <c r="J5" s="1">
        <v>2</v>
      </c>
      <c r="K5" s="1">
        <f t="shared" si="0"/>
        <v>307</v>
      </c>
      <c r="L5" s="1">
        <v>0</v>
      </c>
      <c r="M5" s="1">
        <v>0</v>
      </c>
      <c r="N5" s="1">
        <v>32280</v>
      </c>
      <c r="O5" s="1">
        <v>32280</v>
      </c>
      <c r="P5" s="1">
        <f t="shared" si="1"/>
        <v>0</v>
      </c>
      <c r="Q5" s="1">
        <v>100</v>
      </c>
      <c r="R5" s="1">
        <v>0</v>
      </c>
      <c r="T5" s="1">
        <f t="shared" ref="T5:T8" si="2">N5+X5</f>
        <v>32508</v>
      </c>
      <c r="V5" s="1" t="s">
        <v>31</v>
      </c>
      <c r="W5" s="6">
        <v>4391</v>
      </c>
      <c r="X5" s="6">
        <v>228</v>
      </c>
      <c r="Y5" s="1">
        <v>190</v>
      </c>
    </row>
    <row r="6" spans="1:26" x14ac:dyDescent="0.25">
      <c r="A6" s="5" t="s">
        <v>32</v>
      </c>
      <c r="B6" s="5">
        <v>14</v>
      </c>
      <c r="C6" s="5">
        <v>57</v>
      </c>
      <c r="D6" s="5" t="s">
        <v>33</v>
      </c>
      <c r="E6" s="5" t="s">
        <v>22</v>
      </c>
      <c r="F6" s="5">
        <v>1940</v>
      </c>
      <c r="G6" s="5">
        <v>2000</v>
      </c>
      <c r="H6" s="1">
        <v>0</v>
      </c>
      <c r="I6" s="1">
        <v>0</v>
      </c>
      <c r="J6" s="1">
        <v>535</v>
      </c>
      <c r="K6" s="1">
        <f t="shared" si="0"/>
        <v>535</v>
      </c>
      <c r="L6" s="1">
        <v>0</v>
      </c>
      <c r="M6" s="1">
        <v>5970</v>
      </c>
      <c r="N6" s="1">
        <v>326925</v>
      </c>
      <c r="O6" s="1">
        <v>326925</v>
      </c>
      <c r="P6" s="1">
        <f t="shared" si="1"/>
        <v>0</v>
      </c>
      <c r="Q6" s="1">
        <v>100</v>
      </c>
      <c r="R6" s="1">
        <v>0</v>
      </c>
      <c r="T6" s="1">
        <f t="shared" si="2"/>
        <v>343498</v>
      </c>
      <c r="V6" s="1" t="s">
        <v>23</v>
      </c>
      <c r="W6" s="1">
        <v>258627</v>
      </c>
      <c r="X6" s="1">
        <v>16573</v>
      </c>
      <c r="Y6" s="1">
        <v>0</v>
      </c>
    </row>
    <row r="7" spans="1:26" x14ac:dyDescent="0.25">
      <c r="A7" s="5" t="s">
        <v>34</v>
      </c>
      <c r="B7" s="5">
        <v>21</v>
      </c>
      <c r="C7" s="5">
        <v>57</v>
      </c>
      <c r="D7" s="5" t="s">
        <v>35</v>
      </c>
      <c r="E7" s="5" t="s">
        <v>22</v>
      </c>
      <c r="F7" s="5">
        <v>1975</v>
      </c>
      <c r="G7" s="5">
        <v>1996</v>
      </c>
      <c r="H7" s="1">
        <v>14</v>
      </c>
      <c r="I7" s="1">
        <v>0</v>
      </c>
      <c r="J7" s="1">
        <v>11</v>
      </c>
      <c r="K7" s="1">
        <f t="shared" si="0"/>
        <v>25</v>
      </c>
      <c r="L7" s="1">
        <v>0</v>
      </c>
      <c r="M7" s="1">
        <v>0</v>
      </c>
      <c r="N7" s="1">
        <v>2096</v>
      </c>
      <c r="O7" s="1">
        <v>2096</v>
      </c>
      <c r="P7" s="1">
        <f t="shared" si="1"/>
        <v>0</v>
      </c>
      <c r="Q7" s="1">
        <v>100</v>
      </c>
      <c r="R7" s="1">
        <v>0</v>
      </c>
      <c r="T7" s="1">
        <f t="shared" si="2"/>
        <v>2139</v>
      </c>
      <c r="V7" s="1" t="s">
        <v>31</v>
      </c>
      <c r="W7" s="1">
        <v>1893</v>
      </c>
      <c r="X7" s="1">
        <v>43</v>
      </c>
      <c r="Y7" s="1">
        <v>14</v>
      </c>
    </row>
    <row r="8" spans="1:26" x14ac:dyDescent="0.25">
      <c r="A8" s="5" t="s">
        <v>36</v>
      </c>
      <c r="B8" s="5">
        <v>24</v>
      </c>
      <c r="C8" s="5">
        <v>57</v>
      </c>
      <c r="D8" s="5" t="s">
        <v>37</v>
      </c>
      <c r="E8" s="5" t="s">
        <v>22</v>
      </c>
      <c r="F8" s="5">
        <v>1963</v>
      </c>
      <c r="G8" s="5">
        <v>1976</v>
      </c>
      <c r="H8" s="1">
        <v>0</v>
      </c>
      <c r="I8" s="1">
        <v>2</v>
      </c>
      <c r="J8" s="1">
        <v>1</v>
      </c>
      <c r="K8" s="1">
        <f t="shared" si="0"/>
        <v>3</v>
      </c>
      <c r="L8" s="1">
        <v>0</v>
      </c>
      <c r="M8" s="1">
        <v>0</v>
      </c>
      <c r="N8" s="1">
        <v>88</v>
      </c>
      <c r="O8" s="1">
        <v>88</v>
      </c>
      <c r="P8" s="1">
        <f t="shared" si="1"/>
        <v>0</v>
      </c>
      <c r="Q8" s="1">
        <v>100</v>
      </c>
      <c r="R8" s="1">
        <v>0</v>
      </c>
      <c r="T8" s="1">
        <f t="shared" si="2"/>
        <v>88</v>
      </c>
      <c r="V8" s="1" t="s">
        <v>38</v>
      </c>
      <c r="W8" s="1">
        <v>88</v>
      </c>
      <c r="X8" s="1">
        <v>0</v>
      </c>
      <c r="Y8" s="1">
        <v>1</v>
      </c>
    </row>
    <row r="9" spans="1:26" x14ac:dyDescent="0.25">
      <c r="A9" s="5" t="s">
        <v>39</v>
      </c>
      <c r="B9" s="5">
        <v>53</v>
      </c>
      <c r="C9" s="5">
        <v>57</v>
      </c>
      <c r="D9" s="5" t="s">
        <v>40</v>
      </c>
      <c r="E9" s="5" t="s">
        <v>22</v>
      </c>
      <c r="F9" s="5">
        <v>1956</v>
      </c>
      <c r="G9" s="5">
        <v>1975</v>
      </c>
      <c r="H9" s="1">
        <v>856</v>
      </c>
      <c r="I9" s="1">
        <v>0</v>
      </c>
      <c r="J9" s="1">
        <v>0</v>
      </c>
      <c r="K9" s="1">
        <f t="shared" si="0"/>
        <v>856</v>
      </c>
      <c r="L9" s="1">
        <v>0</v>
      </c>
      <c r="M9" s="1">
        <v>0</v>
      </c>
      <c r="N9" s="1">
        <v>194432</v>
      </c>
      <c r="O9" s="1">
        <v>1427</v>
      </c>
      <c r="P9" s="1">
        <f t="shared" si="1"/>
        <v>193005</v>
      </c>
      <c r="Q9" s="1">
        <v>1</v>
      </c>
      <c r="R9" s="1">
        <v>51</v>
      </c>
      <c r="T9" s="1">
        <v>28811</v>
      </c>
      <c r="V9" s="1" t="s">
        <v>38</v>
      </c>
      <c r="W9" s="1">
        <v>27948</v>
      </c>
      <c r="X9" s="1">
        <v>142</v>
      </c>
      <c r="Y9" s="1">
        <v>0</v>
      </c>
    </row>
    <row r="10" spans="1:26" x14ac:dyDescent="0.25">
      <c r="A10" s="5" t="s">
        <v>41</v>
      </c>
      <c r="B10" s="5">
        <v>89</v>
      </c>
      <c r="C10" s="5">
        <v>57</v>
      </c>
      <c r="D10" s="5" t="s">
        <v>42</v>
      </c>
      <c r="E10" s="5" t="s">
        <v>22</v>
      </c>
      <c r="F10" s="5">
        <v>2001</v>
      </c>
      <c r="G10" s="5">
        <v>2007</v>
      </c>
      <c r="H10" s="1">
        <v>559</v>
      </c>
      <c r="I10" s="1">
        <v>18</v>
      </c>
      <c r="J10" s="1">
        <v>0</v>
      </c>
      <c r="K10" s="1">
        <f t="shared" si="0"/>
        <v>577</v>
      </c>
      <c r="L10" s="1">
        <v>0</v>
      </c>
      <c r="M10" s="1">
        <v>0</v>
      </c>
      <c r="N10" s="1">
        <v>91324</v>
      </c>
      <c r="O10" s="1">
        <v>91324</v>
      </c>
      <c r="P10" s="1">
        <f t="shared" si="1"/>
        <v>0</v>
      </c>
      <c r="Q10" s="1">
        <v>100</v>
      </c>
      <c r="R10" s="1">
        <v>0</v>
      </c>
      <c r="T10" s="1">
        <f>N10+X10</f>
        <v>93477</v>
      </c>
      <c r="V10" s="1" t="s">
        <v>23</v>
      </c>
      <c r="W10" s="1">
        <v>86418</v>
      </c>
      <c r="X10" s="1">
        <v>2153</v>
      </c>
      <c r="Y10" s="1">
        <v>561</v>
      </c>
    </row>
    <row r="11" spans="1:26" ht="150" x14ac:dyDescent="0.25">
      <c r="A11" s="5">
        <v>1</v>
      </c>
      <c r="B11" s="5">
        <v>1</v>
      </c>
      <c r="C11" s="5">
        <v>57</v>
      </c>
      <c r="D11" s="5" t="s">
        <v>43</v>
      </c>
      <c r="E11" s="5" t="s">
        <v>22</v>
      </c>
      <c r="F11" s="5">
        <v>1980</v>
      </c>
      <c r="G11" s="5">
        <v>1989</v>
      </c>
      <c r="H11" s="1">
        <v>2898</v>
      </c>
      <c r="I11" s="1">
        <v>34</v>
      </c>
      <c r="J11" s="1">
        <v>0</v>
      </c>
      <c r="K11" s="1">
        <v>2932</v>
      </c>
      <c r="L11" s="1">
        <v>0</v>
      </c>
      <c r="M11" s="1">
        <v>0</v>
      </c>
      <c r="N11" s="1">
        <v>511039</v>
      </c>
      <c r="O11" s="1">
        <v>300166</v>
      </c>
      <c r="P11" s="1">
        <f t="shared" si="1"/>
        <v>210873</v>
      </c>
      <c r="Q11" s="1">
        <v>58</v>
      </c>
      <c r="R11" s="1">
        <v>0</v>
      </c>
      <c r="T11" s="1">
        <v>535179</v>
      </c>
      <c r="U11" s="1" t="s">
        <v>23</v>
      </c>
      <c r="V11" s="1" t="s">
        <v>23</v>
      </c>
      <c r="W11" s="1">
        <v>482571</v>
      </c>
      <c r="X11" s="1">
        <v>24140</v>
      </c>
      <c r="Y11" s="1">
        <v>1719</v>
      </c>
      <c r="Z11" s="2" t="s">
        <v>44</v>
      </c>
    </row>
    <row r="12" spans="1:26" ht="94.5" customHeight="1" x14ac:dyDescent="0.25">
      <c r="A12" s="5">
        <v>1</v>
      </c>
      <c r="B12" s="5">
        <v>2</v>
      </c>
      <c r="C12" s="5">
        <v>57</v>
      </c>
      <c r="D12" s="5" t="s">
        <v>45</v>
      </c>
      <c r="E12" s="5" t="s">
        <v>22</v>
      </c>
      <c r="F12" s="5">
        <v>1987</v>
      </c>
      <c r="G12" s="5">
        <v>2007</v>
      </c>
      <c r="H12" s="1">
        <v>3399</v>
      </c>
      <c r="I12" s="1">
        <v>5910</v>
      </c>
      <c r="J12" s="1">
        <v>0</v>
      </c>
      <c r="K12" s="1">
        <f>SUM(H12:J12)</f>
        <v>9309</v>
      </c>
      <c r="L12" s="1">
        <v>0</v>
      </c>
      <c r="M12" s="1">
        <v>0</v>
      </c>
      <c r="N12" s="1">
        <v>1384801</v>
      </c>
      <c r="O12" s="1">
        <v>31875</v>
      </c>
      <c r="P12" s="1">
        <f t="shared" si="1"/>
        <v>1352926</v>
      </c>
      <c r="Q12" s="1">
        <v>2</v>
      </c>
      <c r="R12" s="1">
        <v>0</v>
      </c>
      <c r="T12" s="1">
        <v>1399777</v>
      </c>
      <c r="U12" s="1" t="s">
        <v>23</v>
      </c>
      <c r="V12" s="1" t="s">
        <v>23</v>
      </c>
      <c r="W12" s="1">
        <v>1384442</v>
      </c>
      <c r="X12" s="1">
        <v>14976</v>
      </c>
      <c r="Y12" s="1">
        <v>1039</v>
      </c>
      <c r="Z12" s="2" t="s">
        <v>46</v>
      </c>
    </row>
    <row r="13" spans="1:26" ht="75" x14ac:dyDescent="0.25">
      <c r="A13" s="5">
        <v>8</v>
      </c>
      <c r="B13" s="5" t="s">
        <v>38</v>
      </c>
      <c r="D13" s="5" t="s">
        <v>47</v>
      </c>
      <c r="E13" s="5" t="s">
        <v>48</v>
      </c>
      <c r="F13" s="5">
        <v>1972</v>
      </c>
      <c r="G13" s="5">
        <v>1979</v>
      </c>
      <c r="H13" s="1">
        <v>0</v>
      </c>
      <c r="I13" s="1">
        <v>7700</v>
      </c>
      <c r="J13" s="1">
        <v>0</v>
      </c>
      <c r="K13" s="1">
        <v>7700</v>
      </c>
      <c r="L13" s="1">
        <v>0</v>
      </c>
      <c r="M13" s="1">
        <v>0</v>
      </c>
      <c r="N13" s="1">
        <v>1256556</v>
      </c>
      <c r="O13" s="1">
        <v>404</v>
      </c>
      <c r="P13" s="1">
        <f t="shared" si="1"/>
        <v>1256152</v>
      </c>
      <c r="Q13" s="1">
        <v>2</v>
      </c>
      <c r="R13" s="1">
        <v>0</v>
      </c>
      <c r="T13" s="1">
        <v>1256556</v>
      </c>
      <c r="U13" s="1" t="s">
        <v>23</v>
      </c>
      <c r="V13" s="1" t="s">
        <v>27</v>
      </c>
      <c r="W13" s="1">
        <v>1256556</v>
      </c>
      <c r="X13" s="1">
        <v>0</v>
      </c>
      <c r="Y13" s="1">
        <v>0</v>
      </c>
      <c r="Z13" s="2" t="s">
        <v>49</v>
      </c>
    </row>
    <row r="14" spans="1:26" x14ac:dyDescent="0.25">
      <c r="A14" s="5">
        <v>8</v>
      </c>
      <c r="D14" s="5" t="s">
        <v>50</v>
      </c>
      <c r="E14" s="5" t="s">
        <v>48</v>
      </c>
      <c r="F14" s="5">
        <v>1972</v>
      </c>
      <c r="G14" s="5">
        <v>1979</v>
      </c>
      <c r="H14" s="1">
        <v>6892</v>
      </c>
      <c r="I14" s="1">
        <v>0</v>
      </c>
      <c r="J14" s="1">
        <v>0</v>
      </c>
      <c r="K14" s="1">
        <v>6892</v>
      </c>
      <c r="L14" s="1">
        <v>0</v>
      </c>
      <c r="M14" s="1">
        <v>0</v>
      </c>
      <c r="P14" s="1">
        <v>0</v>
      </c>
      <c r="Q14" s="1">
        <v>0</v>
      </c>
      <c r="R14" s="1" t="s">
        <v>51</v>
      </c>
      <c r="S14" s="1" t="s">
        <v>27</v>
      </c>
      <c r="T14" s="1" t="s">
        <v>23</v>
      </c>
      <c r="U14" s="1" t="s">
        <v>23</v>
      </c>
      <c r="V14" s="1" t="s">
        <v>27</v>
      </c>
      <c r="W14" s="1" t="s">
        <v>23</v>
      </c>
      <c r="Y14" s="1">
        <v>0</v>
      </c>
      <c r="Z14" s="4" t="s">
        <v>52</v>
      </c>
    </row>
    <row r="15" spans="1:26" x14ac:dyDescent="0.25">
      <c r="A15" s="5">
        <v>8</v>
      </c>
      <c r="D15" s="5" t="s">
        <v>53</v>
      </c>
      <c r="E15" s="5" t="s">
        <v>48</v>
      </c>
      <c r="F15" s="5">
        <v>1972</v>
      </c>
      <c r="G15" s="5">
        <v>1992</v>
      </c>
      <c r="H15" s="1">
        <v>2693</v>
      </c>
      <c r="I15" s="1">
        <v>0</v>
      </c>
      <c r="J15" s="1">
        <v>0</v>
      </c>
      <c r="K15" s="1">
        <v>2693</v>
      </c>
      <c r="L15" s="1">
        <v>0</v>
      </c>
      <c r="M15" s="1">
        <v>0</v>
      </c>
      <c r="N15" s="1">
        <v>31560</v>
      </c>
      <c r="O15" s="1">
        <v>28</v>
      </c>
      <c r="P15" s="1">
        <v>0</v>
      </c>
      <c r="Q15" s="1">
        <v>0</v>
      </c>
      <c r="R15" s="1">
        <v>54</v>
      </c>
      <c r="T15" s="1">
        <v>31560</v>
      </c>
      <c r="U15" s="1" t="s">
        <v>23</v>
      </c>
      <c r="V15" s="1" t="s">
        <v>27</v>
      </c>
      <c r="W15" s="1">
        <v>31560</v>
      </c>
      <c r="X15" s="1">
        <v>0</v>
      </c>
      <c r="Y15" s="1">
        <v>0</v>
      </c>
    </row>
    <row r="16" spans="1:26" ht="30" x14ac:dyDescent="0.25">
      <c r="A16" s="5">
        <v>8</v>
      </c>
      <c r="D16" s="5" t="s">
        <v>54</v>
      </c>
      <c r="E16" s="5" t="s">
        <v>48</v>
      </c>
      <c r="F16" s="5">
        <v>1982</v>
      </c>
      <c r="G16" s="5">
        <v>1992</v>
      </c>
      <c r="H16" s="1">
        <v>11039</v>
      </c>
      <c r="I16" s="1">
        <v>0</v>
      </c>
      <c r="J16" s="1">
        <v>0</v>
      </c>
      <c r="K16" s="1">
        <v>715</v>
      </c>
      <c r="L16" s="1">
        <v>0</v>
      </c>
      <c r="M16" s="1">
        <v>0</v>
      </c>
      <c r="N16" s="1">
        <v>11039</v>
      </c>
      <c r="O16" s="1">
        <v>5831</v>
      </c>
      <c r="P16" s="1">
        <v>0</v>
      </c>
      <c r="Q16" s="1">
        <v>0</v>
      </c>
      <c r="R16" s="1">
        <v>1</v>
      </c>
      <c r="T16" s="1">
        <v>11039</v>
      </c>
      <c r="U16" s="1" t="s">
        <v>23</v>
      </c>
      <c r="V16" s="1" t="s">
        <v>27</v>
      </c>
      <c r="W16" s="1">
        <v>11039</v>
      </c>
      <c r="X16" s="1">
        <v>0</v>
      </c>
      <c r="Y16" s="1">
        <v>0</v>
      </c>
      <c r="Z16" s="2" t="s">
        <v>55</v>
      </c>
    </row>
    <row r="17" spans="1:26" x14ac:dyDescent="0.25">
      <c r="A17" s="5">
        <v>8</v>
      </c>
      <c r="D17" s="5" t="s">
        <v>56</v>
      </c>
      <c r="E17" s="5" t="s">
        <v>48</v>
      </c>
      <c r="F17" s="5">
        <v>1978</v>
      </c>
      <c r="G17" s="5">
        <v>1983</v>
      </c>
      <c r="H17" s="1">
        <v>0</v>
      </c>
      <c r="I17" s="1">
        <v>137990</v>
      </c>
      <c r="J17" s="1">
        <v>0</v>
      </c>
      <c r="K17" s="1">
        <v>1328</v>
      </c>
      <c r="L17" s="1">
        <v>0</v>
      </c>
      <c r="M17" s="1">
        <v>0</v>
      </c>
      <c r="N17" s="1">
        <v>137990</v>
      </c>
      <c r="O17" s="1">
        <v>64</v>
      </c>
      <c r="P17" s="1">
        <v>0</v>
      </c>
      <c r="Q17" s="1">
        <v>0</v>
      </c>
      <c r="R17" s="1">
        <v>1</v>
      </c>
      <c r="T17" s="1">
        <v>137990</v>
      </c>
      <c r="U17" s="1" t="s">
        <v>23</v>
      </c>
      <c r="V17" s="1" t="s">
        <v>27</v>
      </c>
      <c r="W17" s="1">
        <v>137990</v>
      </c>
      <c r="X17" s="1">
        <v>0</v>
      </c>
      <c r="Y17" s="1">
        <v>0</v>
      </c>
    </row>
    <row r="18" spans="1:26" x14ac:dyDescent="0.25">
      <c r="A18" s="5" t="s">
        <v>57</v>
      </c>
      <c r="B18" s="5">
        <v>11</v>
      </c>
      <c r="C18" s="5">
        <v>18</v>
      </c>
      <c r="D18" s="5" t="s">
        <v>58</v>
      </c>
      <c r="E18" s="5" t="s">
        <v>22</v>
      </c>
      <c r="F18" s="5">
        <v>1941</v>
      </c>
      <c r="G18" s="5">
        <v>1970</v>
      </c>
      <c r="H18" s="1">
        <v>1639</v>
      </c>
      <c r="I18" s="1">
        <v>27</v>
      </c>
      <c r="J18" s="1">
        <v>104</v>
      </c>
      <c r="K18" s="1">
        <v>1874</v>
      </c>
      <c r="L18" s="1">
        <v>0</v>
      </c>
      <c r="M18" s="1">
        <v>0</v>
      </c>
      <c r="N18" s="1">
        <v>209224</v>
      </c>
      <c r="O18" s="1">
        <v>206924</v>
      </c>
      <c r="P18" s="1">
        <v>0</v>
      </c>
      <c r="Q18" s="1">
        <v>99</v>
      </c>
      <c r="R18" s="1">
        <v>0</v>
      </c>
      <c r="T18" s="1">
        <f t="shared" ref="T18:T36" si="3">N18+X18</f>
        <v>230340</v>
      </c>
      <c r="V18" s="1" t="s">
        <v>31</v>
      </c>
      <c r="W18" s="1">
        <v>144812</v>
      </c>
      <c r="X18" s="1">
        <v>21116</v>
      </c>
      <c r="Y18" s="1">
        <v>0</v>
      </c>
    </row>
    <row r="19" spans="1:26" x14ac:dyDescent="0.25">
      <c r="A19" s="5" t="s">
        <v>59</v>
      </c>
      <c r="B19" s="5">
        <v>12</v>
      </c>
      <c r="C19" s="5">
        <v>18</v>
      </c>
      <c r="D19" s="5" t="s">
        <v>60</v>
      </c>
      <c r="E19" s="5" t="s">
        <v>22</v>
      </c>
      <c r="F19" s="5">
        <v>1942</v>
      </c>
      <c r="G19" s="5">
        <v>1981</v>
      </c>
      <c r="H19" s="1">
        <v>2910</v>
      </c>
      <c r="I19" s="1">
        <v>14</v>
      </c>
      <c r="J19" s="1">
        <v>183</v>
      </c>
      <c r="K19" s="1">
        <f t="shared" ref="K19:K37" si="4">SUM(H19,I19,J19)</f>
        <v>3107</v>
      </c>
      <c r="L19" s="1">
        <v>0</v>
      </c>
      <c r="M19" s="1">
        <v>0</v>
      </c>
      <c r="N19" s="1">
        <v>262665</v>
      </c>
      <c r="O19" s="1">
        <v>237090</v>
      </c>
      <c r="P19" s="1">
        <f t="shared" ref="P19:P37" si="5">N19-O19</f>
        <v>25575</v>
      </c>
      <c r="Q19" s="1">
        <v>90</v>
      </c>
      <c r="R19" s="1">
        <v>7</v>
      </c>
      <c r="T19" s="1">
        <f t="shared" si="3"/>
        <v>287097</v>
      </c>
      <c r="V19" s="1" t="s">
        <v>31</v>
      </c>
      <c r="W19" s="1">
        <v>164074</v>
      </c>
      <c r="X19" s="1">
        <v>24432</v>
      </c>
      <c r="Y19" s="1">
        <v>812</v>
      </c>
    </row>
    <row r="20" spans="1:26" x14ac:dyDescent="0.25">
      <c r="A20" s="5" t="s">
        <v>32</v>
      </c>
      <c r="B20" s="5">
        <v>13</v>
      </c>
      <c r="C20" s="5">
        <v>80</v>
      </c>
      <c r="D20" s="5" t="s">
        <v>61</v>
      </c>
      <c r="E20" s="5" t="s">
        <v>22</v>
      </c>
      <c r="F20" s="5">
        <v>1945</v>
      </c>
      <c r="G20" s="5">
        <v>1973</v>
      </c>
      <c r="H20" s="1">
        <v>1056</v>
      </c>
      <c r="I20" s="1">
        <v>8</v>
      </c>
      <c r="J20" s="1">
        <v>12</v>
      </c>
      <c r="K20" s="1">
        <f t="shared" si="4"/>
        <v>1076</v>
      </c>
      <c r="L20" s="1">
        <v>0</v>
      </c>
      <c r="M20" s="1">
        <v>0</v>
      </c>
      <c r="N20" s="1">
        <v>133731</v>
      </c>
      <c r="O20" s="1">
        <v>125707</v>
      </c>
      <c r="P20" s="1">
        <f t="shared" si="5"/>
        <v>8024</v>
      </c>
      <c r="Q20" s="1">
        <v>94</v>
      </c>
      <c r="R20" s="1">
        <v>2</v>
      </c>
      <c r="T20" s="1">
        <f t="shared" si="3"/>
        <v>143523</v>
      </c>
      <c r="V20" s="1" t="s">
        <v>31</v>
      </c>
      <c r="W20" s="1">
        <v>78117</v>
      </c>
      <c r="X20" s="1">
        <v>9792</v>
      </c>
      <c r="Y20" s="1">
        <v>4</v>
      </c>
    </row>
    <row r="21" spans="1:26" x14ac:dyDescent="0.25">
      <c r="A21" s="5" t="s">
        <v>62</v>
      </c>
      <c r="B21" s="5">
        <v>25</v>
      </c>
      <c r="C21" s="5">
        <v>77</v>
      </c>
      <c r="D21" s="5" t="s">
        <v>63</v>
      </c>
      <c r="E21" s="5" t="s">
        <v>22</v>
      </c>
      <c r="F21" s="5">
        <v>1970</v>
      </c>
      <c r="G21" s="5">
        <v>1989</v>
      </c>
      <c r="H21" s="1">
        <v>107</v>
      </c>
      <c r="I21" s="1">
        <v>89</v>
      </c>
      <c r="J21" s="1">
        <v>56</v>
      </c>
      <c r="K21" s="1">
        <f t="shared" si="4"/>
        <v>252</v>
      </c>
      <c r="L21" s="1">
        <v>0</v>
      </c>
      <c r="M21" s="1">
        <v>0</v>
      </c>
      <c r="N21" s="1">
        <v>25136</v>
      </c>
      <c r="O21" s="1">
        <v>6537</v>
      </c>
      <c r="P21" s="1">
        <f t="shared" si="5"/>
        <v>18599</v>
      </c>
      <c r="Q21" s="1">
        <v>26</v>
      </c>
      <c r="R21" s="1">
        <v>5</v>
      </c>
      <c r="T21" s="1">
        <f t="shared" si="3"/>
        <v>25934</v>
      </c>
      <c r="V21" s="1" t="s">
        <v>23</v>
      </c>
      <c r="W21" s="1">
        <v>22682</v>
      </c>
      <c r="X21" s="1">
        <v>798</v>
      </c>
      <c r="Y21" s="1">
        <v>61</v>
      </c>
    </row>
    <row r="22" spans="1:26" x14ac:dyDescent="0.25">
      <c r="A22" s="5" t="s">
        <v>64</v>
      </c>
      <c r="B22" s="5">
        <v>46</v>
      </c>
      <c r="C22" s="5">
        <v>311</v>
      </c>
      <c r="D22" s="5" t="s">
        <v>65</v>
      </c>
      <c r="E22" s="5" t="s">
        <v>22</v>
      </c>
      <c r="F22" s="5">
        <v>1975</v>
      </c>
      <c r="G22" s="5">
        <v>2002</v>
      </c>
      <c r="H22" s="1">
        <v>158</v>
      </c>
      <c r="I22" s="1">
        <v>77</v>
      </c>
      <c r="J22" s="1">
        <v>0</v>
      </c>
      <c r="K22" s="1">
        <f t="shared" si="4"/>
        <v>235</v>
      </c>
      <c r="L22" s="1">
        <v>0</v>
      </c>
      <c r="M22" s="1">
        <v>0</v>
      </c>
      <c r="N22" s="1">
        <v>28668</v>
      </c>
      <c r="O22" s="1">
        <v>8437</v>
      </c>
      <c r="P22" s="1">
        <f t="shared" si="5"/>
        <v>20231</v>
      </c>
      <c r="Q22" s="1">
        <v>29</v>
      </c>
      <c r="R22" s="1">
        <v>5</v>
      </c>
      <c r="T22" s="1">
        <f t="shared" si="3"/>
        <v>29007</v>
      </c>
      <c r="W22" s="1">
        <v>8545</v>
      </c>
      <c r="X22" s="1">
        <v>339</v>
      </c>
      <c r="Y22" s="1">
        <v>35</v>
      </c>
    </row>
    <row r="23" spans="1:26" x14ac:dyDescent="0.25">
      <c r="A23" s="5" t="s">
        <v>66</v>
      </c>
      <c r="B23" s="5">
        <v>45</v>
      </c>
      <c r="C23" s="5">
        <v>311</v>
      </c>
      <c r="D23" s="5" t="s">
        <v>67</v>
      </c>
      <c r="E23" s="5" t="s">
        <v>22</v>
      </c>
      <c r="F23" s="5">
        <v>1999</v>
      </c>
      <c r="G23" s="5">
        <v>2004</v>
      </c>
      <c r="H23" s="1">
        <v>32</v>
      </c>
      <c r="I23" s="1">
        <v>0</v>
      </c>
      <c r="J23" s="1">
        <v>0</v>
      </c>
      <c r="K23" s="1">
        <f t="shared" si="4"/>
        <v>32</v>
      </c>
      <c r="L23" s="1">
        <v>0</v>
      </c>
      <c r="M23" s="1">
        <v>0</v>
      </c>
      <c r="N23" s="1">
        <v>459</v>
      </c>
      <c r="O23" s="1">
        <v>459</v>
      </c>
      <c r="P23" s="1">
        <f t="shared" si="5"/>
        <v>0</v>
      </c>
      <c r="Q23" s="1">
        <v>100</v>
      </c>
      <c r="R23" s="1">
        <v>0</v>
      </c>
      <c r="T23" s="1">
        <f t="shared" si="3"/>
        <v>488</v>
      </c>
      <c r="W23" s="1">
        <v>459</v>
      </c>
      <c r="X23" s="1">
        <v>29</v>
      </c>
      <c r="Y23" s="1">
        <v>1</v>
      </c>
    </row>
    <row r="24" spans="1:26" x14ac:dyDescent="0.25">
      <c r="A24" s="5" t="s">
        <v>68</v>
      </c>
      <c r="B24" s="5">
        <v>20</v>
      </c>
      <c r="C24" s="5">
        <v>79</v>
      </c>
      <c r="D24" s="5" t="s">
        <v>69</v>
      </c>
      <c r="E24" s="5" t="s">
        <v>22</v>
      </c>
      <c r="F24" s="5">
        <v>1956</v>
      </c>
      <c r="G24" s="5">
        <v>2006</v>
      </c>
      <c r="H24" s="1">
        <v>529</v>
      </c>
      <c r="I24" s="1">
        <v>4</v>
      </c>
      <c r="J24" s="1">
        <v>4</v>
      </c>
      <c r="K24" s="1">
        <f t="shared" si="4"/>
        <v>537</v>
      </c>
      <c r="L24" s="1">
        <v>0</v>
      </c>
      <c r="M24" s="1">
        <v>0</v>
      </c>
      <c r="N24" s="1">
        <v>47085</v>
      </c>
      <c r="O24" s="1">
        <v>39627</v>
      </c>
      <c r="P24" s="1">
        <f t="shared" si="5"/>
        <v>7458</v>
      </c>
      <c r="Q24" s="1">
        <v>84</v>
      </c>
      <c r="R24" s="1">
        <v>2</v>
      </c>
      <c r="T24" s="1">
        <f t="shared" si="3"/>
        <v>49232</v>
      </c>
      <c r="W24" s="1">
        <v>41278</v>
      </c>
      <c r="X24" s="1">
        <v>2147</v>
      </c>
      <c r="Y24" s="1">
        <v>480</v>
      </c>
    </row>
    <row r="25" spans="1:26" x14ac:dyDescent="0.25">
      <c r="A25" s="5">
        <v>2</v>
      </c>
      <c r="B25" s="5">
        <v>5</v>
      </c>
      <c r="C25" s="5">
        <v>115</v>
      </c>
      <c r="D25" s="5" t="s">
        <v>70</v>
      </c>
      <c r="E25" s="5" t="s">
        <v>22</v>
      </c>
      <c r="F25" s="5">
        <v>1939</v>
      </c>
      <c r="G25" s="5">
        <v>2003</v>
      </c>
      <c r="H25" s="1">
        <v>2924</v>
      </c>
      <c r="I25" s="1">
        <v>2</v>
      </c>
      <c r="J25" s="1">
        <v>10</v>
      </c>
      <c r="K25" s="1">
        <f t="shared" si="4"/>
        <v>2936</v>
      </c>
      <c r="L25" s="1">
        <v>0</v>
      </c>
      <c r="M25" s="1">
        <v>201</v>
      </c>
      <c r="N25" s="1">
        <v>142981</v>
      </c>
      <c r="O25" s="1">
        <v>142981</v>
      </c>
      <c r="P25" s="1">
        <f t="shared" si="5"/>
        <v>0</v>
      </c>
      <c r="Q25" s="1">
        <v>100</v>
      </c>
      <c r="R25" s="1">
        <v>0</v>
      </c>
      <c r="T25" s="1">
        <f t="shared" si="3"/>
        <v>163775</v>
      </c>
      <c r="W25" s="1">
        <v>82592</v>
      </c>
      <c r="X25" s="1">
        <v>20794</v>
      </c>
      <c r="Y25" s="1">
        <v>1223</v>
      </c>
    </row>
    <row r="26" spans="1:26" x14ac:dyDescent="0.25">
      <c r="A26" s="5">
        <v>7</v>
      </c>
      <c r="B26" s="5">
        <v>27</v>
      </c>
      <c r="C26" s="5">
        <v>255</v>
      </c>
      <c r="D26" s="5" t="s">
        <v>71</v>
      </c>
      <c r="E26" s="5" t="s">
        <v>48</v>
      </c>
      <c r="F26" s="5">
        <v>1984</v>
      </c>
      <c r="G26" s="5">
        <v>1984</v>
      </c>
      <c r="H26" s="1">
        <v>8</v>
      </c>
      <c r="I26" s="1">
        <v>0</v>
      </c>
      <c r="J26" s="1">
        <v>8</v>
      </c>
      <c r="K26" s="1">
        <f t="shared" si="4"/>
        <v>16</v>
      </c>
      <c r="L26" s="1">
        <v>0</v>
      </c>
      <c r="M26" s="1">
        <v>0</v>
      </c>
      <c r="N26" s="1">
        <v>2139</v>
      </c>
      <c r="O26" s="1">
        <v>2139</v>
      </c>
      <c r="P26" s="1">
        <f t="shared" si="5"/>
        <v>0</v>
      </c>
      <c r="Q26" s="1">
        <v>100</v>
      </c>
      <c r="R26" s="1">
        <v>0</v>
      </c>
      <c r="T26" s="1">
        <f t="shared" si="3"/>
        <v>2139</v>
      </c>
      <c r="V26" s="1" t="s">
        <v>23</v>
      </c>
      <c r="W26" s="1">
        <v>2139</v>
      </c>
      <c r="X26" s="1">
        <v>0</v>
      </c>
      <c r="Y26" s="1">
        <v>8</v>
      </c>
    </row>
    <row r="27" spans="1:26" x14ac:dyDescent="0.25">
      <c r="A27" s="5">
        <v>7</v>
      </c>
      <c r="B27" s="5">
        <v>30</v>
      </c>
      <c r="C27" s="5">
        <v>255</v>
      </c>
      <c r="D27" s="5" t="s">
        <v>73</v>
      </c>
      <c r="E27" s="5" t="s">
        <v>48</v>
      </c>
      <c r="F27" s="5">
        <v>1964</v>
      </c>
      <c r="G27" s="5">
        <v>1966</v>
      </c>
      <c r="H27" s="1">
        <v>0</v>
      </c>
      <c r="I27" s="1">
        <v>48</v>
      </c>
      <c r="J27" s="1">
        <v>31</v>
      </c>
      <c r="K27" s="1">
        <f t="shared" si="4"/>
        <v>79</v>
      </c>
      <c r="L27" s="1">
        <v>0</v>
      </c>
      <c r="M27" s="1">
        <v>0</v>
      </c>
      <c r="N27" s="1">
        <v>2447</v>
      </c>
      <c r="O27" s="1">
        <v>0</v>
      </c>
      <c r="P27" s="1">
        <f t="shared" si="5"/>
        <v>2447</v>
      </c>
      <c r="Q27" s="1">
        <v>0</v>
      </c>
      <c r="R27" s="1">
        <v>1</v>
      </c>
      <c r="T27" s="1">
        <f t="shared" si="3"/>
        <v>2624</v>
      </c>
      <c r="W27" s="1">
        <v>54</v>
      </c>
      <c r="X27" s="1">
        <v>177</v>
      </c>
      <c r="Y27" s="1">
        <v>48</v>
      </c>
    </row>
    <row r="28" spans="1:26" x14ac:dyDescent="0.25">
      <c r="A28" s="5" t="s">
        <v>72</v>
      </c>
      <c r="B28" s="5">
        <v>31</v>
      </c>
      <c r="C28" s="5">
        <v>255</v>
      </c>
      <c r="D28" s="5" t="s">
        <v>74</v>
      </c>
      <c r="E28" s="5" t="s">
        <v>48</v>
      </c>
      <c r="F28" s="5">
        <v>1973</v>
      </c>
      <c r="G28" s="5">
        <v>1974</v>
      </c>
      <c r="H28" s="1">
        <v>0</v>
      </c>
      <c r="I28" s="1">
        <v>619</v>
      </c>
      <c r="J28" s="1">
        <v>392</v>
      </c>
      <c r="K28" s="1">
        <f t="shared" si="4"/>
        <v>1011</v>
      </c>
      <c r="L28" s="1">
        <v>0</v>
      </c>
      <c r="M28" s="1">
        <v>0</v>
      </c>
      <c r="N28" s="1">
        <v>50486</v>
      </c>
      <c r="O28" s="1">
        <v>1467</v>
      </c>
      <c r="P28" s="1">
        <f t="shared" si="5"/>
        <v>49019</v>
      </c>
      <c r="Q28" s="1">
        <v>3</v>
      </c>
      <c r="R28" s="1">
        <v>13</v>
      </c>
      <c r="T28" s="1">
        <v>38765</v>
      </c>
      <c r="W28" s="1">
        <v>38765</v>
      </c>
      <c r="X28" s="1">
        <v>0</v>
      </c>
      <c r="Y28" s="1">
        <v>310</v>
      </c>
    </row>
    <row r="29" spans="1:26" x14ac:dyDescent="0.25">
      <c r="A29" s="5">
        <v>9</v>
      </c>
      <c r="B29" s="5">
        <v>10</v>
      </c>
      <c r="C29" s="5">
        <v>255</v>
      </c>
      <c r="D29" s="5" t="s">
        <v>75</v>
      </c>
      <c r="E29" s="5" t="s">
        <v>22</v>
      </c>
      <c r="F29" s="5">
        <v>1974</v>
      </c>
      <c r="G29" s="5">
        <v>1982</v>
      </c>
      <c r="H29" s="1">
        <v>0</v>
      </c>
      <c r="I29" s="1">
        <v>412</v>
      </c>
      <c r="J29" s="1">
        <v>0</v>
      </c>
      <c r="K29" s="1">
        <f t="shared" si="4"/>
        <v>412</v>
      </c>
      <c r="L29" s="1">
        <v>0</v>
      </c>
      <c r="M29" s="1">
        <v>0</v>
      </c>
      <c r="N29" s="1">
        <v>41200</v>
      </c>
      <c r="O29" s="1">
        <v>0</v>
      </c>
      <c r="P29" s="1">
        <f t="shared" si="5"/>
        <v>41200</v>
      </c>
      <c r="Q29" s="1">
        <v>0</v>
      </c>
      <c r="R29" s="1">
        <v>11</v>
      </c>
      <c r="T29" s="1">
        <v>0</v>
      </c>
      <c r="V29" s="1" t="s">
        <v>23</v>
      </c>
      <c r="W29" s="1">
        <v>0</v>
      </c>
      <c r="X29" s="1">
        <v>0</v>
      </c>
      <c r="Y29" s="1">
        <v>412</v>
      </c>
    </row>
    <row r="30" spans="1:26" x14ac:dyDescent="0.25">
      <c r="A30" s="5">
        <v>5</v>
      </c>
      <c r="B30" s="5">
        <v>8</v>
      </c>
      <c r="C30" s="5">
        <v>255</v>
      </c>
      <c r="D30" s="5" t="s">
        <v>76</v>
      </c>
      <c r="E30" s="5" t="s">
        <v>22</v>
      </c>
      <c r="F30" s="5">
        <v>1971</v>
      </c>
      <c r="G30" s="5">
        <v>1999</v>
      </c>
      <c r="H30" s="1">
        <v>2930</v>
      </c>
      <c r="I30" s="1">
        <v>1743</v>
      </c>
      <c r="J30" s="1">
        <v>2465</v>
      </c>
      <c r="K30" s="1">
        <f t="shared" si="4"/>
        <v>7138</v>
      </c>
      <c r="L30" s="1">
        <v>0</v>
      </c>
      <c r="M30" s="1">
        <v>0</v>
      </c>
      <c r="N30" s="1">
        <v>554699</v>
      </c>
      <c r="O30" s="1">
        <v>37689</v>
      </c>
      <c r="P30" s="1">
        <f t="shared" si="5"/>
        <v>517010</v>
      </c>
      <c r="Q30" s="1">
        <v>7</v>
      </c>
      <c r="R30" s="1">
        <v>138</v>
      </c>
      <c r="T30" s="1">
        <f t="shared" si="3"/>
        <v>555750</v>
      </c>
      <c r="U30" s="1" t="s">
        <v>23</v>
      </c>
      <c r="V30" s="1" t="s">
        <v>23</v>
      </c>
      <c r="W30" s="1">
        <v>554699</v>
      </c>
      <c r="X30" s="1">
        <v>1051</v>
      </c>
      <c r="Y30" s="1">
        <v>3972</v>
      </c>
      <c r="Z30" s="7" t="s">
        <v>77</v>
      </c>
    </row>
    <row r="31" spans="1:26" x14ac:dyDescent="0.25">
      <c r="A31" s="5">
        <v>5</v>
      </c>
      <c r="B31" s="5">
        <v>38</v>
      </c>
      <c r="C31" s="5">
        <v>255</v>
      </c>
      <c r="D31" s="5" t="s">
        <v>78</v>
      </c>
      <c r="E31" s="5" t="s">
        <v>22</v>
      </c>
      <c r="F31" s="5">
        <v>1977</v>
      </c>
      <c r="G31" s="5">
        <v>1986</v>
      </c>
      <c r="H31" s="1">
        <v>0</v>
      </c>
      <c r="I31" s="1">
        <v>221</v>
      </c>
      <c r="J31" s="1">
        <v>48</v>
      </c>
      <c r="K31" s="1">
        <f t="shared" si="4"/>
        <v>269</v>
      </c>
      <c r="L31" s="1">
        <v>0</v>
      </c>
      <c r="M31" s="1">
        <v>0</v>
      </c>
      <c r="N31" s="1">
        <v>43178</v>
      </c>
      <c r="O31" s="1">
        <v>43178</v>
      </c>
      <c r="P31" s="1">
        <f t="shared" si="5"/>
        <v>0</v>
      </c>
      <c r="Q31" s="1">
        <v>100</v>
      </c>
      <c r="R31" s="1">
        <v>0</v>
      </c>
      <c r="T31" s="1">
        <f t="shared" si="3"/>
        <v>43399</v>
      </c>
      <c r="U31" s="1" t="s">
        <v>23</v>
      </c>
      <c r="V31" s="1" t="s">
        <v>23</v>
      </c>
      <c r="W31" s="1">
        <v>43125</v>
      </c>
      <c r="X31" s="1">
        <v>221</v>
      </c>
      <c r="Y31" s="1">
        <v>113</v>
      </c>
    </row>
    <row r="32" spans="1:26" x14ac:dyDescent="0.25">
      <c r="A32" s="5">
        <v>6</v>
      </c>
      <c r="B32" s="5">
        <v>9</v>
      </c>
      <c r="C32" s="5">
        <v>255</v>
      </c>
      <c r="D32" s="5" t="s">
        <v>79</v>
      </c>
      <c r="E32" s="5" t="s">
        <v>22</v>
      </c>
      <c r="F32" s="5">
        <v>1966</v>
      </c>
      <c r="G32" s="5">
        <v>1983</v>
      </c>
      <c r="H32" s="1">
        <v>5069</v>
      </c>
      <c r="I32" s="1">
        <v>2483</v>
      </c>
      <c r="J32" s="1">
        <v>3540</v>
      </c>
      <c r="K32" s="1">
        <f t="shared" si="4"/>
        <v>11092</v>
      </c>
      <c r="L32" s="1">
        <v>0</v>
      </c>
      <c r="M32" s="1">
        <v>0</v>
      </c>
      <c r="N32" s="1">
        <v>1153257</v>
      </c>
      <c r="O32" s="1">
        <v>251890</v>
      </c>
      <c r="P32" s="1">
        <f t="shared" si="5"/>
        <v>901367</v>
      </c>
      <c r="Q32" s="1">
        <v>22</v>
      </c>
      <c r="R32" s="1">
        <v>240</v>
      </c>
      <c r="T32" s="1">
        <v>390372</v>
      </c>
      <c r="U32" s="1" t="s">
        <v>23</v>
      </c>
      <c r="V32" s="1" t="s">
        <v>23</v>
      </c>
      <c r="W32" s="1">
        <v>313261</v>
      </c>
      <c r="X32" s="1">
        <v>2369</v>
      </c>
      <c r="Y32" s="1">
        <v>3912</v>
      </c>
    </row>
    <row r="33" spans="1:26" x14ac:dyDescent="0.25">
      <c r="A33" s="5">
        <v>6</v>
      </c>
      <c r="B33" s="5">
        <v>39</v>
      </c>
      <c r="C33" s="5">
        <v>255</v>
      </c>
      <c r="D33" s="5" t="s">
        <v>80</v>
      </c>
      <c r="E33" s="5" t="s">
        <v>22</v>
      </c>
      <c r="F33" s="5">
        <v>1977</v>
      </c>
      <c r="G33" s="5">
        <v>1980</v>
      </c>
      <c r="H33" s="1">
        <v>0</v>
      </c>
      <c r="I33" s="1">
        <v>93</v>
      </c>
      <c r="J33" s="1">
        <v>3</v>
      </c>
      <c r="K33" s="1">
        <f t="shared" si="4"/>
        <v>96</v>
      </c>
      <c r="L33" s="1">
        <v>0</v>
      </c>
      <c r="M33" s="1">
        <v>0</v>
      </c>
      <c r="N33" s="1">
        <v>19278</v>
      </c>
      <c r="O33" s="1">
        <v>19278</v>
      </c>
      <c r="P33" s="1">
        <f t="shared" si="5"/>
        <v>0</v>
      </c>
      <c r="Q33" s="1">
        <v>100</v>
      </c>
      <c r="R33" s="1">
        <v>0</v>
      </c>
      <c r="T33" s="1">
        <f t="shared" si="3"/>
        <v>19504</v>
      </c>
      <c r="U33" s="1" t="s">
        <v>23</v>
      </c>
      <c r="V33" s="1" t="s">
        <v>23</v>
      </c>
      <c r="W33" s="1">
        <v>17809</v>
      </c>
      <c r="X33" s="1">
        <v>226</v>
      </c>
      <c r="Y33" s="1">
        <v>60</v>
      </c>
    </row>
    <row r="34" spans="1:26" x14ac:dyDescent="0.25">
      <c r="A34" s="5" t="s">
        <v>81</v>
      </c>
      <c r="B34" s="5">
        <v>15</v>
      </c>
      <c r="C34" s="5">
        <v>255</v>
      </c>
      <c r="D34" s="5" t="s">
        <v>82</v>
      </c>
      <c r="E34" s="5" t="s">
        <v>22</v>
      </c>
      <c r="F34" s="5">
        <v>1970</v>
      </c>
      <c r="G34" s="5">
        <v>1976</v>
      </c>
      <c r="H34" s="1">
        <v>11</v>
      </c>
      <c r="I34" s="1">
        <v>817</v>
      </c>
      <c r="J34" s="1">
        <v>4</v>
      </c>
      <c r="K34" s="1">
        <f t="shared" si="4"/>
        <v>832</v>
      </c>
      <c r="L34" s="1">
        <v>0</v>
      </c>
      <c r="M34" s="1">
        <v>0</v>
      </c>
      <c r="N34" s="1">
        <v>65443</v>
      </c>
      <c r="O34" s="1">
        <v>48971</v>
      </c>
      <c r="P34" s="1">
        <f t="shared" si="5"/>
        <v>16472</v>
      </c>
      <c r="Q34" s="1">
        <v>75</v>
      </c>
      <c r="R34" s="1">
        <v>4</v>
      </c>
      <c r="T34" s="1">
        <f t="shared" si="3"/>
        <v>65674</v>
      </c>
      <c r="U34" s="1" t="s">
        <v>23</v>
      </c>
      <c r="V34" s="1" t="s">
        <v>23</v>
      </c>
      <c r="W34" s="1">
        <v>48750</v>
      </c>
      <c r="X34" s="1">
        <v>231</v>
      </c>
      <c r="Y34" s="1">
        <v>531</v>
      </c>
    </row>
    <row r="35" spans="1:26" x14ac:dyDescent="0.25">
      <c r="A35" s="5" t="s">
        <v>83</v>
      </c>
      <c r="B35" s="5">
        <v>16</v>
      </c>
      <c r="C35" s="5">
        <v>255</v>
      </c>
      <c r="D35" s="5" t="s">
        <v>84</v>
      </c>
      <c r="E35" s="5" t="s">
        <v>22</v>
      </c>
      <c r="F35" s="5">
        <v>1972</v>
      </c>
      <c r="G35" s="5">
        <v>1976</v>
      </c>
      <c r="H35" s="1">
        <v>0</v>
      </c>
      <c r="I35" s="1">
        <v>225</v>
      </c>
      <c r="J35" s="1">
        <v>1</v>
      </c>
      <c r="K35" s="1">
        <f t="shared" si="4"/>
        <v>226</v>
      </c>
      <c r="L35" s="1">
        <v>0</v>
      </c>
      <c r="M35" s="1">
        <v>0</v>
      </c>
      <c r="N35" s="1">
        <v>13247</v>
      </c>
      <c r="O35" s="1">
        <v>314</v>
      </c>
      <c r="P35" s="1">
        <f t="shared" si="5"/>
        <v>12933</v>
      </c>
      <c r="Q35" s="1">
        <v>2</v>
      </c>
      <c r="R35" s="1">
        <v>3</v>
      </c>
      <c r="T35" s="1">
        <v>314</v>
      </c>
      <c r="U35" s="1" t="s">
        <v>23</v>
      </c>
      <c r="V35" s="1" t="s">
        <v>23</v>
      </c>
      <c r="W35" s="1">
        <v>0</v>
      </c>
      <c r="X35" s="1">
        <v>0</v>
      </c>
      <c r="Y35" s="1">
        <v>133</v>
      </c>
    </row>
    <row r="36" spans="1:26" x14ac:dyDescent="0.25">
      <c r="A36" s="5" t="s">
        <v>85</v>
      </c>
      <c r="B36" s="5">
        <v>18</v>
      </c>
      <c r="C36" s="5">
        <v>255</v>
      </c>
      <c r="D36" s="5" t="s">
        <v>86</v>
      </c>
      <c r="E36" s="5" t="s">
        <v>22</v>
      </c>
      <c r="F36" s="5">
        <v>1973</v>
      </c>
      <c r="G36" s="5">
        <v>1973</v>
      </c>
      <c r="H36" s="1">
        <v>0</v>
      </c>
      <c r="I36" s="1">
        <v>1</v>
      </c>
      <c r="J36" s="1">
        <v>0</v>
      </c>
      <c r="K36" s="1">
        <f t="shared" si="4"/>
        <v>1</v>
      </c>
      <c r="L36" s="1">
        <v>0</v>
      </c>
      <c r="M36" s="1">
        <v>0</v>
      </c>
      <c r="N36" s="1">
        <v>306</v>
      </c>
      <c r="O36" s="1">
        <v>0</v>
      </c>
      <c r="P36" s="1">
        <f t="shared" si="5"/>
        <v>306</v>
      </c>
      <c r="Q36" s="1">
        <v>0</v>
      </c>
      <c r="R36" s="1">
        <v>0</v>
      </c>
      <c r="T36" s="1">
        <f t="shared" si="3"/>
        <v>308</v>
      </c>
      <c r="U36" s="1" t="s">
        <v>23</v>
      </c>
      <c r="V36" s="1" t="s">
        <v>23</v>
      </c>
      <c r="W36" s="1">
        <v>298</v>
      </c>
      <c r="X36" s="1">
        <v>2</v>
      </c>
      <c r="Y36" s="1">
        <v>1</v>
      </c>
    </row>
    <row r="37" spans="1:26" x14ac:dyDescent="0.25">
      <c r="A37" s="5" t="s">
        <v>87</v>
      </c>
      <c r="B37" s="5">
        <v>22</v>
      </c>
      <c r="C37" s="5">
        <v>255</v>
      </c>
      <c r="D37" s="5" t="s">
        <v>88</v>
      </c>
      <c r="E37" s="5" t="s">
        <v>22</v>
      </c>
      <c r="F37" s="5">
        <v>1977</v>
      </c>
      <c r="G37" s="5">
        <v>1977</v>
      </c>
      <c r="H37" s="1">
        <v>0</v>
      </c>
      <c r="I37" s="1">
        <v>40</v>
      </c>
      <c r="J37" s="1">
        <v>2</v>
      </c>
      <c r="K37" s="1">
        <f t="shared" si="4"/>
        <v>42</v>
      </c>
      <c r="L37" s="1">
        <v>0</v>
      </c>
      <c r="M37" s="1">
        <v>0</v>
      </c>
      <c r="N37" s="1">
        <v>7615</v>
      </c>
      <c r="O37" s="1">
        <v>132</v>
      </c>
      <c r="P37" s="1">
        <f t="shared" si="5"/>
        <v>7483</v>
      </c>
      <c r="Q37" s="1">
        <v>2</v>
      </c>
      <c r="R37" s="1">
        <v>2</v>
      </c>
      <c r="T37" s="1">
        <v>3910</v>
      </c>
      <c r="U37" s="1" t="s">
        <v>23</v>
      </c>
      <c r="V37" s="1" t="s">
        <v>23</v>
      </c>
      <c r="W37" s="1">
        <v>3910</v>
      </c>
      <c r="X37" s="1">
        <v>0</v>
      </c>
      <c r="Y37" s="1">
        <v>29</v>
      </c>
    </row>
    <row r="38" spans="1:26" x14ac:dyDescent="0.25">
      <c r="D38" s="5" t="s">
        <v>89</v>
      </c>
      <c r="E38" s="5" t="s">
        <v>22</v>
      </c>
      <c r="F38" s="5">
        <v>1956</v>
      </c>
      <c r="G38" s="5">
        <v>2003</v>
      </c>
      <c r="H38" s="1">
        <v>3308</v>
      </c>
      <c r="K38" s="1">
        <v>3308</v>
      </c>
      <c r="L38" s="1">
        <v>0</v>
      </c>
      <c r="M38" s="1">
        <v>0</v>
      </c>
      <c r="V38" s="1" t="s">
        <v>27</v>
      </c>
      <c r="Z38" s="4" t="s">
        <v>98</v>
      </c>
    </row>
    <row r="39" spans="1:26" x14ac:dyDescent="0.25">
      <c r="D39" s="5" t="s">
        <v>90</v>
      </c>
      <c r="E39" s="5" t="s">
        <v>22</v>
      </c>
      <c r="H39" s="1">
        <v>57</v>
      </c>
      <c r="K39" s="1">
        <v>57</v>
      </c>
      <c r="L39" s="1">
        <v>0</v>
      </c>
      <c r="M39" s="1">
        <v>0</v>
      </c>
      <c r="V39" s="1" t="s">
        <v>27</v>
      </c>
      <c r="Z39" s="4" t="s">
        <v>98</v>
      </c>
    </row>
    <row r="40" spans="1:26" x14ac:dyDescent="0.25">
      <c r="D40" s="5" t="s">
        <v>91</v>
      </c>
      <c r="E40" s="5" t="s">
        <v>22</v>
      </c>
      <c r="H40" s="1">
        <v>25</v>
      </c>
      <c r="K40" s="1">
        <v>25</v>
      </c>
      <c r="L40" s="1">
        <v>0</v>
      </c>
      <c r="M40" s="1">
        <v>0</v>
      </c>
      <c r="V40" s="1" t="s">
        <v>27</v>
      </c>
      <c r="Z40" s="4" t="s">
        <v>98</v>
      </c>
    </row>
    <row r="41" spans="1:26" x14ac:dyDescent="0.25">
      <c r="D41" s="5" t="s">
        <v>92</v>
      </c>
      <c r="E41" s="5" t="s">
        <v>22</v>
      </c>
      <c r="H41" s="1">
        <v>100</v>
      </c>
      <c r="K41" s="1">
        <v>100</v>
      </c>
      <c r="L41" s="1">
        <v>0</v>
      </c>
      <c r="M41" s="1">
        <v>0</v>
      </c>
      <c r="V41" s="1" t="s">
        <v>27</v>
      </c>
      <c r="Z41" s="4" t="s">
        <v>98</v>
      </c>
    </row>
    <row r="42" spans="1:26" x14ac:dyDescent="0.25">
      <c r="D42" s="5" t="s">
        <v>93</v>
      </c>
      <c r="E42" s="5" t="s">
        <v>48</v>
      </c>
      <c r="F42" s="5">
        <v>1960</v>
      </c>
      <c r="G42" s="5">
        <v>1972</v>
      </c>
      <c r="H42" s="1">
        <v>0</v>
      </c>
      <c r="I42" s="1">
        <v>13343</v>
      </c>
      <c r="J42" s="1">
        <v>0</v>
      </c>
      <c r="K42" s="1">
        <v>13343</v>
      </c>
      <c r="L42" s="1">
        <v>0</v>
      </c>
      <c r="M42" s="1">
        <v>0</v>
      </c>
      <c r="N42" s="1">
        <v>945577</v>
      </c>
      <c r="O42" s="1">
        <v>38006</v>
      </c>
      <c r="P42" s="1">
        <f t="shared" ref="P42:P44" si="6">N42-O42</f>
        <v>907571</v>
      </c>
      <c r="Q42" s="1">
        <v>4</v>
      </c>
      <c r="T42" s="1">
        <f t="shared" ref="T42:T44" si="7">N42+X42</f>
        <v>945577</v>
      </c>
      <c r="V42" s="1" t="s">
        <v>23</v>
      </c>
      <c r="W42" s="1">
        <v>890685</v>
      </c>
      <c r="X42" s="1">
        <v>0</v>
      </c>
    </row>
    <row r="43" spans="1:26" x14ac:dyDescent="0.25">
      <c r="D43" s="5" t="s">
        <v>94</v>
      </c>
      <c r="E43" s="5" t="s">
        <v>48</v>
      </c>
      <c r="F43" s="5">
        <v>1963</v>
      </c>
      <c r="G43" s="5">
        <v>1980</v>
      </c>
      <c r="H43" s="1">
        <v>0</v>
      </c>
      <c r="I43" s="1">
        <v>2008</v>
      </c>
      <c r="J43" s="1">
        <v>0</v>
      </c>
      <c r="K43" s="1">
        <v>2008</v>
      </c>
      <c r="L43" s="1">
        <v>0</v>
      </c>
      <c r="M43" s="1">
        <v>0</v>
      </c>
      <c r="N43" s="1">
        <v>46954</v>
      </c>
      <c r="O43" s="1">
        <v>5588</v>
      </c>
      <c r="P43" s="1">
        <f t="shared" si="6"/>
        <v>41366</v>
      </c>
      <c r="Q43" s="1">
        <v>12</v>
      </c>
      <c r="T43" s="1">
        <f t="shared" si="7"/>
        <v>46954</v>
      </c>
      <c r="V43" s="1" t="s">
        <v>23</v>
      </c>
      <c r="W43" s="1">
        <v>40024</v>
      </c>
      <c r="X43" s="1">
        <v>0</v>
      </c>
    </row>
    <row r="44" spans="1:26" x14ac:dyDescent="0.25">
      <c r="D44" s="5" t="s">
        <v>95</v>
      </c>
      <c r="E44" s="5" t="s">
        <v>48</v>
      </c>
      <c r="F44" s="5">
        <v>1971</v>
      </c>
      <c r="G44" s="5">
        <v>1984</v>
      </c>
      <c r="H44" s="1">
        <v>0</v>
      </c>
      <c r="I44" s="1">
        <v>12648</v>
      </c>
      <c r="J44" s="1">
        <v>0</v>
      </c>
      <c r="K44" s="1">
        <v>12648</v>
      </c>
      <c r="L44" s="1">
        <v>0</v>
      </c>
      <c r="M44" s="1">
        <v>0</v>
      </c>
      <c r="N44" s="1">
        <v>578546</v>
      </c>
      <c r="O44" s="1">
        <v>15024</v>
      </c>
      <c r="P44" s="1">
        <f t="shared" si="6"/>
        <v>563522</v>
      </c>
      <c r="Q44" s="1">
        <v>3</v>
      </c>
      <c r="T44" s="1">
        <f t="shared" si="7"/>
        <v>578546</v>
      </c>
      <c r="V44" s="1">
        <v>0.95</v>
      </c>
      <c r="W44" s="1">
        <v>14054</v>
      </c>
      <c r="X44" s="1">
        <v>0</v>
      </c>
      <c r="Z44" s="4" t="s">
        <v>96</v>
      </c>
    </row>
    <row r="45" spans="1:26" x14ac:dyDescent="0.25">
      <c r="K45" s="1">
        <f t="shared" ref="K45:P45" si="8">SUM(K2:K44)</f>
        <v>116603</v>
      </c>
      <c r="L45" s="1">
        <f t="shared" si="8"/>
        <v>7322</v>
      </c>
      <c r="M45" s="1">
        <f t="shared" si="8"/>
        <v>18849</v>
      </c>
      <c r="N45" s="1">
        <f t="shared" si="8"/>
        <v>11156308</v>
      </c>
      <c r="O45" s="1">
        <f t="shared" si="8"/>
        <v>4767338</v>
      </c>
      <c r="P45" s="1">
        <f t="shared" si="8"/>
        <v>6212004</v>
      </c>
    </row>
  </sheetData>
  <printOptions gridLines="1"/>
  <pageMargins left="0.2" right="0.2" top="0.5" bottom="0.5" header="0.3" footer="0.3"/>
  <pageSetup paperSize="5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 RMReport  - film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Amundson, Joan (Contractor) L</dc:creator>
  <cp:lastModifiedBy>Nelson, Brent (Contractor)</cp:lastModifiedBy>
  <cp:lastPrinted>2024-06-03T17:13:54Z</cp:lastPrinted>
  <dcterms:created xsi:type="dcterms:W3CDTF">2024-03-18T14:32:42Z</dcterms:created>
  <dcterms:modified xsi:type="dcterms:W3CDTF">2024-06-07T13:25:56Z</dcterms:modified>
</cp:coreProperties>
</file>