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967F5254-3B90-47B1-9E40-BBE1E6228081}" xr6:coauthVersionLast="47" xr6:coauthVersionMax="47" xr10:uidLastSave="{00000000-0000-0000-0000-000000000000}"/>
  <bookViews>
    <workbookView xWindow="2790" yWindow="1095" windowWidth="14955" windowHeight="14250" tabRatio="823" xr2:uid="{00000000-000D-0000-FFFF-FFFF00000000}"/>
  </bookViews>
  <sheets>
    <sheet name="Text" sheetId="24" r:id="rId1"/>
    <sheet name="T1" sheetId="17" r:id="rId2"/>
    <sheet name="T2" sheetId="18" r:id="rId3"/>
    <sheet name="T3" sheetId="16" r:id="rId4"/>
    <sheet name="T4" sheetId="21" r:id="rId5"/>
    <sheet name="T5" sheetId="22" r:id="rId6"/>
    <sheet name="T6" sheetId="5" r:id="rId7"/>
    <sheet name="T7" sheetId="23" r:id="rId8"/>
    <sheet name="T8" sheetId="9" r:id="rId9"/>
    <sheet name="T9" sheetId="14" r:id="rId10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4" l="1"/>
  <c r="O21" i="14"/>
  <c r="O20" i="14"/>
  <c r="O18" i="14"/>
  <c r="O17" i="14"/>
  <c r="O16" i="14"/>
  <c r="G15" i="14"/>
  <c r="O15" i="14" s="1"/>
  <c r="G14" i="14"/>
  <c r="O14" i="14" s="1"/>
  <c r="G13" i="14"/>
  <c r="O13" i="14" s="1"/>
  <c r="G12" i="14"/>
  <c r="O12" i="14" s="1"/>
  <c r="G11" i="14"/>
  <c r="O11" i="14" s="1"/>
  <c r="G10" i="14"/>
  <c r="O10" i="14" s="1"/>
  <c r="O9" i="14"/>
  <c r="G9" i="14"/>
  <c r="I23" i="9" l="1"/>
  <c r="E23" i="9"/>
  <c r="G22" i="9"/>
  <c r="C22" i="9" s="1"/>
  <c r="G21" i="9" l="1"/>
  <c r="C21" i="9" s="1"/>
  <c r="G23" i="9"/>
  <c r="G20" i="9"/>
  <c r="C20" i="9" s="1"/>
  <c r="C23" i="9" l="1"/>
  <c r="G17" i="9" l="1"/>
  <c r="C17" i="9" s="1"/>
  <c r="G16" i="9" l="1"/>
  <c r="C16" i="9" s="1"/>
  <c r="G15" i="9" l="1"/>
  <c r="C15" i="9" s="1"/>
  <c r="G14" i="9" l="1"/>
  <c r="C14" i="9" s="1"/>
  <c r="G13" i="9" l="1"/>
  <c r="C13" i="9" s="1"/>
  <c r="G12" i="9" l="1"/>
  <c r="C12" i="9" s="1"/>
  <c r="G11" i="9" l="1"/>
  <c r="C11" i="9" s="1"/>
  <c r="G10" i="9" l="1"/>
  <c r="C10" i="9" s="1"/>
  <c r="G9" i="9" l="1"/>
  <c r="C9" i="9" s="1"/>
  <c r="G8" i="9"/>
  <c r="C8" i="9" s="1"/>
</calcChain>
</file>

<file path=xl/sharedStrings.xml><?xml version="1.0" encoding="utf-8"?>
<sst xmlns="http://schemas.openxmlformats.org/spreadsheetml/2006/main" count="480" uniqueCount="176">
  <si>
    <t>TABLE 1</t>
  </si>
  <si>
    <t>(Metric tons, unless otherwise specified)</t>
  </si>
  <si>
    <t>2022</t>
  </si>
  <si>
    <t>January–</t>
  </si>
  <si>
    <t>January</t>
  </si>
  <si>
    <t>February</t>
  </si>
  <si>
    <t>Production:</t>
  </si>
  <si>
    <t>Imports for consumption:</t>
  </si>
  <si>
    <t>Ore and concentrate (zinc content)</t>
  </si>
  <si>
    <t>--</t>
  </si>
  <si>
    <t>Refined zinc</t>
  </si>
  <si>
    <t>Exports:</t>
  </si>
  <si>
    <t>London Metal Exchange cash, average,</t>
  </si>
  <si>
    <t>dollars per metric ton</t>
  </si>
  <si>
    <t>cents per pound</t>
  </si>
  <si>
    <t>TABLE 2</t>
  </si>
  <si>
    <t xml:space="preserve">MINE AND SMELTER PRODUCTION OF ZINC 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</si>
  <si>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</si>
  <si>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(Metric tons)</t>
  </si>
  <si>
    <r>
      <t>Mine</t>
    </r>
    <r>
      <rPr>
        <vertAlign val="superscript"/>
        <sz val="8"/>
        <color indexed="8"/>
        <rFont val="Times New Roman"/>
        <family val="2"/>
      </rPr>
      <t>2</t>
    </r>
  </si>
  <si>
    <t>Period</t>
  </si>
  <si>
    <t>Zinc content</t>
  </si>
  <si>
    <t>Recoverable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</si>
  <si>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</si>
  <si>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</si>
  <si>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</si>
  <si>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</si>
  <si>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</si>
  <si>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</si>
  <si>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</si>
  <si>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</si>
  <si>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</si>
  <si>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</si>
  <si>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January–December</t>
  </si>
  <si>
    <t>2022: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</si>
  <si>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</si>
  <si>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Includes the zinc content in both lead and zinc concentrates.</t>
    </r>
  </si>
  <si>
    <t>TABLE 3</t>
  </si>
  <si>
    <t xml:space="preserve">U.S. SHIPMENTS OF </t>
  </si>
  <si>
    <r>
      <t>GALVANIZED STEEL SHEET AND STRIP</t>
    </r>
    <r>
      <rPr>
        <vertAlign val="superscript"/>
        <sz val="8"/>
        <rFont val="Times New Roman"/>
        <family val="1"/>
      </rPr>
      <t>1</t>
    </r>
  </si>
  <si>
    <t>Quantity</t>
  </si>
  <si>
    <t>(metric tons)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</si>
  <si>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</si>
  <si>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American Iron and Steel Institute.</t>
  </si>
  <si>
    <t>TABLE 4</t>
  </si>
  <si>
    <r>
      <t>U.S. IMPORTS FOR CONSUMPTION OF ZINC</t>
    </r>
    <r>
      <rPr>
        <vertAlign val="superscript"/>
        <sz val="8"/>
        <rFont val="Times New Roman"/>
        <family val="2"/>
      </rPr>
      <t>1</t>
    </r>
  </si>
  <si>
    <t>(Gross weight, unless otherwise specified)</t>
  </si>
  <si>
    <t>Value</t>
  </si>
  <si>
    <t>Material</t>
  </si>
  <si>
    <t>(thousands)</t>
  </si>
  <si>
    <t xml:space="preserve">Ore and concentrate (zinc content) </t>
  </si>
  <si>
    <t>Unwrought:</t>
  </si>
  <si>
    <t>Zinc alloys</t>
  </si>
  <si>
    <t>Wrought:</t>
  </si>
  <si>
    <t>Bars, rods, profiles, wire</t>
  </si>
  <si>
    <t>Plates, sheets, strip, foil</t>
  </si>
  <si>
    <t>Zinc dross and skimmings</t>
  </si>
  <si>
    <t>Other:</t>
  </si>
  <si>
    <t>Powders, flakes, dust</t>
  </si>
  <si>
    <t>Waste and scrap</t>
  </si>
  <si>
    <t>Chemicals:</t>
  </si>
  <si>
    <t>Lithopone</t>
  </si>
  <si>
    <t>Zinc oxide</t>
  </si>
  <si>
    <t>Zinc chloride</t>
  </si>
  <si>
    <t>Zinc sulfate</t>
  </si>
  <si>
    <t>Zinc sulfide</t>
  </si>
  <si>
    <r>
      <rPr>
        <vertAlign val="superscript"/>
        <sz val="8"/>
        <rFont val="Times New Roman"/>
        <family val="2"/>
      </rPr>
      <t>1</t>
    </r>
    <r>
      <rPr>
        <sz val="8"/>
        <rFont val="Times New Roman"/>
        <family val="2"/>
      </rPr>
      <t>Data are rounded to no more than three significant digits.</t>
    </r>
  </si>
  <si>
    <t>Source: U.S. Census Bureau.</t>
  </si>
  <si>
    <t>TABLE 5</t>
  </si>
  <si>
    <t>(Metric tons, gross weight, unless otherwise specified)</t>
  </si>
  <si>
    <t>General imports</t>
  </si>
  <si>
    <t>Imports for consumption</t>
  </si>
  <si>
    <t>Material and country or locality</t>
  </si>
  <si>
    <t>Canada</t>
  </si>
  <si>
    <t>Mexico</t>
  </si>
  <si>
    <t>Peru</t>
  </si>
  <si>
    <t>Total</t>
  </si>
  <si>
    <t>Refined zinc:</t>
  </si>
  <si>
    <t>Australia</t>
  </si>
  <si>
    <t>Belgium</t>
  </si>
  <si>
    <t>Brazil</t>
  </si>
  <si>
    <t>China</t>
  </si>
  <si>
    <t>Germany</t>
  </si>
  <si>
    <t>Korea, Republic of</t>
  </si>
  <si>
    <t>Netherlands</t>
  </si>
  <si>
    <t>Poland</t>
  </si>
  <si>
    <t>Spain</t>
  </si>
  <si>
    <t>Taiwan</t>
  </si>
  <si>
    <t>Other</t>
  </si>
  <si>
    <t>Oxide:</t>
  </si>
  <si>
    <t>India</t>
  </si>
  <si>
    <t>Japan</t>
  </si>
  <si>
    <t xml:space="preserve">Mexico </t>
  </si>
  <si>
    <t>United Kingdom</t>
  </si>
  <si>
    <t>TABLE 6</t>
  </si>
  <si>
    <r>
      <t>U.S. EXPORTS  OF ZINC</t>
    </r>
    <r>
      <rPr>
        <vertAlign val="superscript"/>
        <sz val="8"/>
        <rFont val="Times New Roman"/>
        <family val="2"/>
      </rPr>
      <t>1</t>
    </r>
  </si>
  <si>
    <t>Hard zinc spelter</t>
  </si>
  <si>
    <t>Other (zinc content)</t>
  </si>
  <si>
    <r>
      <t>1</t>
    </r>
    <r>
      <rPr>
        <sz val="8"/>
        <rFont val="Times New Roman"/>
        <family val="2"/>
      </rPr>
      <t xml:space="preserve">Data are rounded to no more than three significant digits. </t>
    </r>
  </si>
  <si>
    <t>TABLE 7</t>
  </si>
  <si>
    <t>Ore and concentrate (zinc content):</t>
  </si>
  <si>
    <t>Finland</t>
  </si>
  <si>
    <t>Italy</t>
  </si>
  <si>
    <t xml:space="preserve">Other </t>
  </si>
  <si>
    <t>TABLE 8</t>
  </si>
  <si>
    <t>AVERAGE PRICES FOR SPECIAL HIGH GRADE ZINC</t>
  </si>
  <si>
    <t xml:space="preserve"> North American</t>
  </si>
  <si>
    <t>London Metal Exchange</t>
  </si>
  <si>
    <t>Premium</t>
  </si>
  <si>
    <r>
      <t>Price</t>
    </r>
    <r>
      <rPr>
        <vertAlign val="superscript"/>
        <sz val="8"/>
        <color rgb="FF000000"/>
        <rFont val="Times New Roman"/>
        <family val="1"/>
      </rPr>
      <t>1</t>
    </r>
  </si>
  <si>
    <r>
      <t xml:space="preserve"> cash</t>
    </r>
    <r>
      <rPr>
        <vertAlign val="superscript"/>
        <sz val="8"/>
        <color indexed="8"/>
        <rFont val="Times New Roman"/>
        <family val="2"/>
      </rPr>
      <t>2</t>
    </r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</si>
  <si>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</si>
  <si>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</si>
  <si>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</si>
  <si>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</si>
  <si>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Source: S&amp;P Global Platts Metals Week.</t>
  </si>
  <si>
    <t>Greece</t>
  </si>
  <si>
    <t>Nigeria</t>
  </si>
  <si>
    <t>TABLE 9</t>
  </si>
  <si>
    <t>LONDON METAL EXCHANGE (LME) STOCKS OF SPECIAL HIGH GRADE ZINC, END OF PERIOD</t>
  </si>
  <si>
    <t>United States</t>
  </si>
  <si>
    <t>Baltimore, MD</t>
  </si>
  <si>
    <t>New Orleans, LA</t>
  </si>
  <si>
    <t xml:space="preserve">Total </t>
  </si>
  <si>
    <t>Asia</t>
  </si>
  <si>
    <t>Europe</t>
  </si>
  <si>
    <t>Total LME</t>
  </si>
  <si>
    <t xml:space="preserve">October </t>
  </si>
  <si>
    <t>Source: London Metal Exchange, Ltd.</t>
  </si>
  <si>
    <t>-- Zero.</t>
  </si>
  <si>
    <t>Singapore</t>
  </si>
  <si>
    <t>Denmark</t>
  </si>
  <si>
    <t>Kazakhstan</t>
  </si>
  <si>
    <t>Middle East</t>
  </si>
  <si>
    <r>
      <t>SALIENT ZINC STATISTICS</t>
    </r>
    <r>
      <rPr>
        <vertAlign val="superscript"/>
        <sz val="8"/>
        <rFont val="Times New Roman"/>
        <family val="1"/>
      </rPr>
      <t>1</t>
    </r>
  </si>
  <si>
    <t>Thailand</t>
  </si>
  <si>
    <t>2023</t>
  </si>
  <si>
    <t>Turkey</t>
  </si>
  <si>
    <t>El Salvador</t>
  </si>
  <si>
    <t>Bulgaria</t>
  </si>
  <si>
    <r>
      <t>December</t>
    </r>
    <r>
      <rPr>
        <vertAlign val="superscript"/>
        <sz val="8"/>
        <rFont val="Times New Roman"/>
        <family val="1"/>
      </rPr>
      <t>p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</si>
  <si>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</si>
  <si>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Monthly and annual smelter production data are estimated to avoid disclosing company proprietary data and do not reflect actual production reported to the U.S. Geological Survey.</t>
    </r>
  </si>
  <si>
    <r>
      <t>Smelter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</si>
  <si>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</si>
  <si>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</si>
  <si>
    <r>
      <t>U.S. IMPORTS OF ZINC, BY TYPE OF MATERIAL AND COUNTRY OR LOCALITY</t>
    </r>
    <r>
      <rPr>
        <vertAlign val="superscript"/>
        <sz val="8"/>
        <rFont val="Times New Roman"/>
        <family val="1"/>
      </rPr>
      <t>1</t>
    </r>
  </si>
  <si>
    <t>Colombia</t>
  </si>
  <si>
    <r>
      <t>U.S. EXPORTS OF ZINC, BY TYPE OF MATERIAL AND COUNTRY OR LOCALITY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</si>
  <si>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May include revisions to previously published data.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</si>
  <si>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Other than from the manufacture of iron and steel; containing mainly zinc.</t>
    </r>
  </si>
  <si>
    <r>
      <t>Ash and residues: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</si>
  <si>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May include revisions to previously published data.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</si>
  <si>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</si>
  <si>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(3)</t>
  </si>
  <si>
    <t>2023:</t>
  </si>
  <si>
    <t xml:space="preserve"> </t>
  </si>
  <si>
    <r>
      <t>Mine, zinc content of concentrate</t>
    </r>
    <r>
      <rPr>
        <vertAlign val="superscript"/>
        <sz val="8"/>
        <rFont val="Times New Roman"/>
        <family val="1"/>
      </rPr>
      <t>3</t>
    </r>
  </si>
  <si>
    <r>
      <t>Mine, recoverable zinc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</si>
  <si>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Reported zinc content in both zinc and lead concentrates.</t>
    </r>
  </si>
  <si>
    <r>
      <t>Smelter, refined zinc</t>
    </r>
    <r>
      <rPr>
        <vertAlign val="superscript"/>
        <sz val="8"/>
        <rFont val="Times New Roman"/>
        <family val="1"/>
      </rPr>
      <t>e, 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</si>
  <si>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Monthly and annual smelter production data are estimated to avoid disclosing company proprietary data and do not reflect actual production reported to the U.S. Geological Survey.</t>
    </r>
  </si>
  <si>
    <r>
      <t>Consumption of refined zinc, apparent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</si>
  <si>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Smelter production plus imports for consumption minus domestic exports. Apparent consumption may not reflect actual consumption owing to significant changes in unreported stocks.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</si>
  <si>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Special High Grade Zinc.</t>
    </r>
  </si>
  <si>
    <r>
      <t>Price:</t>
    </r>
    <r>
      <rPr>
        <vertAlign val="superscript"/>
        <sz val="8"/>
        <rFont val="Times New Roman"/>
        <family val="1"/>
      </rPr>
      <t>6</t>
    </r>
  </si>
  <si>
    <r>
      <t>North American,</t>
    </r>
    <r>
      <rPr>
        <vertAlign val="superscript"/>
        <sz val="8"/>
        <rFont val="Times New Roman"/>
        <family val="1"/>
      </rPr>
      <t xml:space="preserve">7 </t>
    </r>
    <r>
      <rPr>
        <sz val="8"/>
        <rFont val="Times New Roman"/>
        <family val="1"/>
      </rPr>
      <t>average,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</si>
  <si>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S&amp;P Global Platts Metals Week. </t>
    </r>
  </si>
  <si>
    <r>
      <t>January</t>
    </r>
    <r>
      <rPr>
        <sz val="8"/>
        <rFont val="Times New Roman"/>
        <family val="1"/>
      </rPr>
      <t>–March</t>
    </r>
    <r>
      <rPr>
        <vertAlign val="superscript"/>
        <sz val="8"/>
        <rFont val="Times New Roman"/>
        <family val="1"/>
      </rPr>
      <t>2</t>
    </r>
  </si>
  <si>
    <r>
      <t>January–March</t>
    </r>
    <r>
      <rPr>
        <vertAlign val="superscript"/>
        <sz val="8"/>
        <rFont val="Times New Roman"/>
        <family val="1"/>
      </rPr>
      <t>2</t>
    </r>
  </si>
  <si>
    <t xml:space="preserve">March </t>
  </si>
  <si>
    <r>
      <rPr>
        <sz val="8"/>
        <rFont val="Times New Roman"/>
        <family val="1"/>
      </rPr>
      <t>March</t>
    </r>
    <r>
      <rPr>
        <vertAlign val="superscript"/>
        <sz val="8"/>
        <rFont val="Times New Roman"/>
        <family val="1"/>
      </rPr>
      <t>2</t>
    </r>
  </si>
  <si>
    <t>January–March</t>
  </si>
  <si>
    <t>Zinc in March of 2023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</si>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</sst>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#,##0.0"/>
  </numFmts>
  <fonts count="44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1"/>
    </font>
    <font>
      <vertAlign val="superscript"/>
      <sz val="8"/>
      <color theme="1"/>
      <name val="Times New Roman"/>
      <family val="2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rgb="FF000000"/>
      <name val="Times New Roman"/>
      <family val="1"/>
    </font>
    <font>
      <sz val="8"/>
      <color rgb="FF00B050"/>
      <name val="Times New Roman"/>
      <family val="1"/>
    </font>
    <font>
      <vertAlign val="superscript"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sz val="6"/>
      <name val="Times New Roman"/>
      <family val="1"/>
    </font>
    <font>
      <sz val="8"/>
      <color rgb="FFFF0000"/>
      <name val="Times New Roman"/>
      <family val="2"/>
    </font>
    <font>
      <strike/>
      <sz val="8"/>
      <name val="Times New Roman"/>
      <family val="1"/>
    </font>
    <font>
      <sz val="8"/>
      <color rgb="FF00B050"/>
      <name val="Times New Roman"/>
      <family val="2"/>
    </font>
    <font>
      <strike/>
      <vertAlign val="superscript"/>
      <sz val="8"/>
      <name val="Times New Roman"/>
      <family val="1"/>
    </font>
    <font>
      <sz val="8"/>
      <color rgb="FFFF0000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1" fillId="0" borderId="0"/>
    <xf numFmtId="0" fontId="41" fillId="0" borderId="0"/>
    <xf numFmtId="0" fontId="42" fillId="0" borderId="0"/>
  </cellStyleXfs>
  <cellXfs count="410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0" fillId="0" borderId="3" xfId="0" applyFont="1" applyFill="1" applyBorder="1"/>
    <xf numFmtId="49" fontId="0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14" fillId="0" borderId="0" xfId="0" applyFont="1"/>
    <xf numFmtId="3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5" fillId="0" borderId="0" xfId="0" applyFont="1"/>
    <xf numFmtId="3" fontId="5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37" fontId="5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14" fillId="0" borderId="0" xfId="0" applyFont="1" applyFill="1" applyBorder="1"/>
    <xf numFmtId="3" fontId="5" fillId="0" borderId="0" xfId="1" applyNumberFormat="1" applyFont="1" applyFill="1" applyBorder="1" applyAlignment="1">
      <alignment horizontal="right" vertic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left" indent="1"/>
    </xf>
    <xf numFmtId="49" fontId="5" fillId="0" borderId="0" xfId="0" applyNumberFormat="1" applyFont="1" applyAlignment="1">
      <alignment horizontal="center" vertical="center" justifyLastLine="1"/>
    </xf>
    <xf numFmtId="3" fontId="5" fillId="0" borderId="0" xfId="0" applyNumberFormat="1" applyFont="1" applyAlignment="1">
      <alignment vertical="center" justifyLastLine="1"/>
    </xf>
    <xf numFmtId="3" fontId="5" fillId="0" borderId="0" xfId="0" applyNumberFormat="1" applyFont="1" applyAlignment="1">
      <alignment horizontal="right" vertical="center" justifyLastLine="1"/>
    </xf>
    <xf numFmtId="49" fontId="5" fillId="0" borderId="3" xfId="0" applyNumberFormat="1" applyFont="1" applyBorder="1" applyAlignment="1">
      <alignment horizontal="left" vertical="center" indent="1"/>
    </xf>
    <xf numFmtId="0" fontId="14" fillId="0" borderId="0" xfId="0" applyFont="1" applyAlignment="1">
      <alignment wrapText="1"/>
    </xf>
    <xf numFmtId="37" fontId="5" fillId="0" borderId="0" xfId="0" applyNumberFormat="1" applyFont="1"/>
    <xf numFmtId="0" fontId="14" fillId="0" borderId="3" xfId="0" applyFont="1" applyFill="1" applyBorder="1" applyAlignment="1">
      <alignment horizontal="left"/>
    </xf>
    <xf numFmtId="0" fontId="14" fillId="0" borderId="14" xfId="0" applyFont="1" applyFill="1" applyBorder="1"/>
    <xf numFmtId="49" fontId="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9" fontId="8" fillId="0" borderId="15" xfId="0" applyNumberFormat="1" applyFont="1" applyBorder="1" applyAlignment="1">
      <alignment vertical="center"/>
    </xf>
    <xf numFmtId="49" fontId="8" fillId="0" borderId="15" xfId="0" quotePrefix="1" applyNumberFormat="1" applyFont="1" applyBorder="1" applyAlignment="1">
      <alignment horizontal="left" vertical="center" readingOrder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" fontId="8" fillId="0" borderId="14" xfId="0" applyNumberFormat="1" applyFont="1" applyBorder="1" applyAlignment="1">
      <alignment horizontal="left" vertical="center" indent="1"/>
    </xf>
    <xf numFmtId="49" fontId="8" fillId="0" borderId="14" xfId="0" applyNumberFormat="1" applyFont="1" applyFill="1" applyBorder="1" applyAlignment="1">
      <alignment horizontal="left" vertical="center" indent="1"/>
    </xf>
    <xf numFmtId="49" fontId="5" fillId="0" borderId="14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49" fontId="14" fillId="0" borderId="14" xfId="0" applyNumberFormat="1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indent="1"/>
    </xf>
    <xf numFmtId="0" fontId="14" fillId="0" borderId="14" xfId="0" applyFont="1" applyFill="1" applyBorder="1" applyAlignment="1">
      <alignment horizontal="left" indent="1"/>
    </xf>
    <xf numFmtId="49" fontId="13" fillId="0" borderId="14" xfId="0" applyNumberFormat="1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/>
    </xf>
    <xf numFmtId="0" fontId="36" fillId="0" borderId="0" xfId="0" applyFont="1" applyFill="1"/>
    <xf numFmtId="3" fontId="5" fillId="0" borderId="0" xfId="1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/>
    </xf>
    <xf numFmtId="0" fontId="5" fillId="0" borderId="3" xfId="0" applyFont="1" applyBorder="1"/>
    <xf numFmtId="3" fontId="10" fillId="0" borderId="17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0" fontId="5" fillId="0" borderId="17" xfId="0" applyFont="1" applyBorder="1"/>
    <xf numFmtId="3" fontId="14" fillId="0" borderId="0" xfId="0" applyNumberFormat="1" applyFont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left" vertical="center"/>
    </xf>
    <xf numFmtId="0" fontId="32" fillId="0" borderId="0" xfId="0" applyFont="1"/>
    <xf numFmtId="3" fontId="33" fillId="0" borderId="3" xfId="0" applyNumberFormat="1" applyFont="1" applyBorder="1" applyAlignment="1">
      <alignment horizontal="right" vertical="center"/>
    </xf>
    <xf numFmtId="3" fontId="32" fillId="0" borderId="3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49" fontId="14" fillId="0" borderId="17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 indent="1"/>
    </xf>
    <xf numFmtId="4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 indent="1"/>
    </xf>
    <xf numFmtId="0" fontId="14" fillId="0" borderId="18" xfId="0" applyFont="1" applyBorder="1"/>
    <xf numFmtId="3" fontId="5" fillId="0" borderId="18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3" fontId="14" fillId="0" borderId="3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/>
    <xf numFmtId="3" fontId="14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49" fontId="5" fillId="0" borderId="18" xfId="0" quotePrefix="1" applyNumberFormat="1" applyFont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5" fillId="0" borderId="17" xfId="0" applyNumberFormat="1" applyFont="1" applyBorder="1" applyAlignment="1">
      <alignment vertical="center" justifyLastLine="1"/>
    </xf>
    <xf numFmtId="49" fontId="5" fillId="0" borderId="3" xfId="0" quotePrefix="1" applyNumberFormat="1" applyFont="1" applyBorder="1" applyAlignment="1">
      <alignment horizontal="left" vertical="center"/>
    </xf>
    <xf numFmtId="3" fontId="5" fillId="0" borderId="3" xfId="0" quotePrefix="1" applyNumberFormat="1" applyFont="1" applyBorder="1" applyAlignment="1">
      <alignment horizontal="right" vertical="center"/>
    </xf>
    <xf numFmtId="3" fontId="14" fillId="0" borderId="0" xfId="0" applyNumberFormat="1" applyFont="1"/>
    <xf numFmtId="0" fontId="5" fillId="0" borderId="0" xfId="0" applyFont="1" applyFill="1"/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49" fontId="13" fillId="0" borderId="18" xfId="0" applyNumberFormat="1" applyFont="1" applyFill="1" applyBorder="1" applyAlignment="1">
      <alignment horizontal="left" vertical="center" indent="1"/>
    </xf>
    <xf numFmtId="164" fontId="5" fillId="0" borderId="14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5" fillId="0" borderId="15" xfId="0" quotePrefix="1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left" vertical="center"/>
    </xf>
    <xf numFmtId="3" fontId="14" fillId="0" borderId="15" xfId="0" quotePrefix="1" applyNumberFormat="1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/>
    </xf>
    <xf numFmtId="3" fontId="5" fillId="0" borderId="14" xfId="0" quotePrefix="1" applyNumberFormat="1" applyFont="1" applyFill="1" applyBorder="1" applyAlignment="1">
      <alignment horizontal="right" vertical="center"/>
    </xf>
    <xf numFmtId="3" fontId="14" fillId="0" borderId="14" xfId="0" quotePrefix="1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left" vertical="center"/>
    </xf>
    <xf numFmtId="164" fontId="14" fillId="0" borderId="14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46" fontId="7" fillId="0" borderId="17" xfId="0" quotePrefix="1" applyNumberFormat="1" applyFont="1" applyFill="1" applyBorder="1" applyAlignment="1">
      <alignment horizontal="left" vertical="center" indent="2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left"/>
    </xf>
    <xf numFmtId="49" fontId="5" fillId="0" borderId="0" xfId="45" applyNumberFormat="1" applyFont="1" applyAlignment="1">
      <alignment horizontal="center" vertical="center"/>
    </xf>
    <xf numFmtId="49" fontId="5" fillId="0" borderId="17" xfId="45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justifyLastLine="1"/>
    </xf>
    <xf numFmtId="49" fontId="5" fillId="0" borderId="18" xfId="0" applyNumberFormat="1" applyFont="1" applyBorder="1" applyAlignment="1">
      <alignment horizontal="left" vertical="center"/>
    </xf>
    <xf numFmtId="49" fontId="5" fillId="0" borderId="17" xfId="0" quotePrefix="1" applyNumberFormat="1" applyFont="1" applyBorder="1" applyAlignment="1">
      <alignment horizontal="left" vertical="center" indent="1"/>
    </xf>
    <xf numFmtId="49" fontId="5" fillId="0" borderId="18" xfId="0" quotePrefix="1" applyNumberFormat="1" applyFont="1" applyBorder="1" applyAlignment="1">
      <alignment horizontal="left" vertical="center" indent="2"/>
    </xf>
    <xf numFmtId="3" fontId="32" fillId="0" borderId="0" xfId="0" applyNumberFormat="1" applyFont="1"/>
    <xf numFmtId="3" fontId="5" fillId="0" borderId="0" xfId="0" applyNumberFormat="1" applyFont="1" applyBorder="1" applyAlignment="1">
      <alignment horizontal="right" vertical="center" justifyLastLine="1"/>
    </xf>
    <xf numFmtId="3" fontId="0" fillId="0" borderId="0" xfId="0" applyNumberForma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4" fontId="14" fillId="0" borderId="0" xfId="0" applyNumberFormat="1" applyFont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 justifyLastLine="1"/>
    </xf>
    <xf numFmtId="4" fontId="0" fillId="0" borderId="17" xfId="0" applyNumberForma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7" fontId="5" fillId="0" borderId="15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3" xfId="0" applyNumberFormat="1" applyFont="1" applyFill="1" applyBorder="1" applyAlignment="1">
      <alignment horizontal="left" vertical="center"/>
    </xf>
    <xf numFmtId="4" fontId="5" fillId="0" borderId="0" xfId="0" applyNumberFormat="1" applyFont="1" applyFill="1"/>
    <xf numFmtId="4" fontId="5" fillId="0" borderId="0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 indent="1"/>
    </xf>
    <xf numFmtId="49" fontId="5" fillId="0" borderId="16" xfId="0" applyNumberFormat="1" applyFont="1" applyFill="1" applyBorder="1" applyAlignment="1">
      <alignment horizontal="left" vertical="center" indent="2"/>
    </xf>
    <xf numFmtId="4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 indent="1"/>
    </xf>
    <xf numFmtId="49" fontId="10" fillId="0" borderId="3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left" vertical="center" indent="1"/>
    </xf>
    <xf numFmtId="49" fontId="7" fillId="0" borderId="15" xfId="0" quotePrefix="1" applyNumberFormat="1" applyFont="1" applyBorder="1" applyAlignment="1">
      <alignment horizontal="left" vertical="center" indent="2"/>
    </xf>
    <xf numFmtId="3" fontId="5" fillId="0" borderId="23" xfId="0" applyNumberFormat="1" applyFont="1" applyFill="1" applyBorder="1" applyAlignment="1">
      <alignment horizontal="right" vertical="center"/>
    </xf>
    <xf numFmtId="0" fontId="0" fillId="0" borderId="23" xfId="0" applyBorder="1"/>
    <xf numFmtId="49" fontId="5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" fillId="0" borderId="23" xfId="0" applyFont="1" applyFill="1" applyBorder="1"/>
    <xf numFmtId="0" fontId="0" fillId="0" borderId="23" xfId="0" applyFont="1" applyFill="1" applyBorder="1"/>
    <xf numFmtId="0" fontId="38" fillId="0" borderId="23" xfId="0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14" fillId="0" borderId="0" xfId="0" applyNumberFormat="1" applyFont="1" applyBorder="1" applyAlignment="1">
      <alignment wrapText="1"/>
    </xf>
    <xf numFmtId="3" fontId="14" fillId="0" borderId="17" xfId="0" applyNumberFormat="1" applyFont="1" applyFill="1" applyBorder="1" applyAlignment="1">
      <alignment horizontal="right" vertical="center"/>
    </xf>
    <xf numFmtId="3" fontId="14" fillId="0" borderId="27" xfId="0" applyNumberFormat="1" applyFont="1" applyBorder="1" applyAlignment="1">
      <alignment wrapText="1"/>
    </xf>
    <xf numFmtId="49" fontId="5" fillId="0" borderId="23" xfId="0" quotePrefix="1" applyNumberFormat="1" applyFont="1" applyBorder="1" applyAlignment="1">
      <alignment horizontal="left" vertical="center" indent="2"/>
    </xf>
    <xf numFmtId="3" fontId="14" fillId="0" borderId="0" xfId="0" applyNumberFormat="1" applyFont="1" applyBorder="1" applyAlignment="1"/>
    <xf numFmtId="3" fontId="14" fillId="0" borderId="23" xfId="0" applyNumberFormat="1" applyFont="1" applyBorder="1" applyAlignment="1"/>
    <xf numFmtId="3" fontId="14" fillId="0" borderId="0" xfId="0" applyNumberFormat="1" applyFont="1" applyAlignment="1">
      <alignment wrapText="1"/>
    </xf>
    <xf numFmtId="165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165" fontId="7" fillId="0" borderId="27" xfId="0" applyNumberFormat="1" applyFon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/>
    </xf>
    <xf numFmtId="165" fontId="7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4" fontId="7" fillId="0" borderId="23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0" fontId="5" fillId="0" borderId="0" xfId="0" applyFont="1" applyFill="1" applyBorder="1"/>
    <xf numFmtId="49" fontId="13" fillId="0" borderId="17" xfId="0" applyNumberFormat="1" applyFont="1" applyFill="1" applyBorder="1" applyAlignment="1">
      <alignment horizontal="left" vertical="center" indent="1"/>
    </xf>
    <xf numFmtId="49" fontId="13" fillId="0" borderId="3" xfId="0" applyNumberFormat="1" applyFont="1" applyFill="1" applyBorder="1" applyAlignment="1">
      <alignment horizontal="left" vertical="center" indent="1"/>
    </xf>
    <xf numFmtId="49" fontId="13" fillId="0" borderId="23" xfId="0" quotePrefix="1" applyNumberFormat="1" applyFont="1" applyBorder="1" applyAlignment="1">
      <alignment horizontal="left" vertical="center" readingOrder="1"/>
    </xf>
    <xf numFmtId="49" fontId="7" fillId="0" borderId="23" xfId="0" quotePrefix="1" applyNumberFormat="1" applyFont="1" applyBorder="1" applyAlignment="1">
      <alignment horizontal="left" vertical="center"/>
    </xf>
    <xf numFmtId="49" fontId="7" fillId="0" borderId="15" xfId="0" quotePrefix="1" applyNumberFormat="1" applyFont="1" applyBorder="1" applyAlignment="1">
      <alignment horizontal="left" vertical="center" indent="1"/>
    </xf>
    <xf numFmtId="49" fontId="10" fillId="0" borderId="0" xfId="0" applyNumberFormat="1" applyFont="1" applyFill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49" fontId="10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/>
    <xf numFmtId="3" fontId="14" fillId="0" borderId="15" xfId="0" applyNumberFormat="1" applyFont="1" applyBorder="1" applyAlignment="1"/>
    <xf numFmtId="165" fontId="7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9" fontId="13" fillId="0" borderId="23" xfId="0" applyNumberFormat="1" applyFont="1" applyFill="1" applyBorder="1" applyAlignment="1">
      <alignment horizontal="left" vertical="center" indent="1"/>
    </xf>
    <xf numFmtId="49" fontId="5" fillId="0" borderId="23" xfId="0" quotePrefix="1" applyNumberFormat="1" applyFont="1" applyBorder="1" applyAlignment="1">
      <alignment horizontal="left" vertical="center"/>
    </xf>
    <xf numFmtId="3" fontId="5" fillId="0" borderId="23" xfId="1" applyNumberFormat="1" applyFont="1" applyFill="1" applyBorder="1" applyAlignment="1">
      <alignment horizontal="right" vertical="center"/>
    </xf>
    <xf numFmtId="0" fontId="14" fillId="0" borderId="15" xfId="0" applyFont="1" applyBorder="1"/>
    <xf numFmtId="3" fontId="5" fillId="0" borderId="15" xfId="1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5" xfId="0" applyFont="1" applyBorder="1"/>
    <xf numFmtId="3" fontId="5" fillId="0" borderId="15" xfId="0" quotePrefix="1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3" xfId="0" quotePrefix="1" applyNumberFormat="1" applyFont="1" applyBorder="1" applyAlignment="1">
      <alignment horizontal="right" vertical="center"/>
    </xf>
    <xf numFmtId="3" fontId="5" fillId="0" borderId="0" xfId="0" quotePrefix="1" applyNumberFormat="1" applyFont="1" applyAlignment="1">
      <alignment horizontal="right" vertical="center"/>
    </xf>
    <xf numFmtId="49" fontId="5" fillId="0" borderId="15" xfId="0" quotePrefix="1" applyNumberFormat="1" applyFont="1" applyBorder="1" applyAlignment="1">
      <alignment horizontal="right" vertical="center"/>
    </xf>
    <xf numFmtId="49" fontId="5" fillId="0" borderId="15" xfId="0" quotePrefix="1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49" fontId="5" fillId="0" borderId="23" xfId="0" quotePrefix="1" applyNumberFormat="1" applyFont="1" applyBorder="1" applyAlignment="1">
      <alignment horizontal="right" vertical="center"/>
    </xf>
    <xf numFmtId="49" fontId="14" fillId="0" borderId="23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49" fontId="14" fillId="0" borderId="23" xfId="0" applyNumberFormat="1" applyFont="1" applyBorder="1" applyAlignment="1">
      <alignment horizontal="left" vertical="center" indent="1"/>
    </xf>
    <xf numFmtId="0" fontId="34" fillId="0" borderId="17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 indent="1"/>
    </xf>
    <xf numFmtId="3" fontId="14" fillId="0" borderId="2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49" fontId="5" fillId="0" borderId="23" xfId="0" applyNumberFormat="1" applyFont="1" applyBorder="1" applyAlignment="1">
      <alignment horizontal="left" vertical="center" indent="1"/>
    </xf>
    <xf numFmtId="0" fontId="34" fillId="0" borderId="23" xfId="0" applyFont="1" applyBorder="1" applyAlignment="1">
      <alignment horizontal="left" indent="1"/>
    </xf>
    <xf numFmtId="3" fontId="10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indent="1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3" fontId="10" fillId="0" borderId="23" xfId="0" applyNumberFormat="1" applyFont="1" applyBorder="1" applyAlignment="1">
      <alignment horizontal="left" vertical="center"/>
    </xf>
    <xf numFmtId="3" fontId="14" fillId="0" borderId="23" xfId="0" quotePrefix="1" applyNumberFormat="1" applyFont="1" applyBorder="1" applyAlignment="1">
      <alignment horizontal="right" vertical="center"/>
    </xf>
    <xf numFmtId="37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7" fontId="5" fillId="0" borderId="1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right" vertical="center"/>
    </xf>
    <xf numFmtId="49" fontId="5" fillId="0" borderId="3" xfId="0" quotePrefix="1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 indent="1"/>
    </xf>
    <xf numFmtId="49" fontId="35" fillId="0" borderId="0" xfId="0" quotePrefix="1" applyNumberFormat="1" applyFont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 indent="2"/>
    </xf>
    <xf numFmtId="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/>
    <xf numFmtId="49" fontId="5" fillId="0" borderId="2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37" fontId="5" fillId="0" borderId="15" xfId="0" applyNumberFormat="1" applyFont="1" applyBorder="1" applyAlignment="1">
      <alignment vertical="center"/>
    </xf>
    <xf numFmtId="0" fontId="5" fillId="0" borderId="2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7" fontId="10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" fontId="5" fillId="0" borderId="24" xfId="0" quotePrefix="1" applyNumberFormat="1" applyFont="1" applyBorder="1" applyAlignment="1">
      <alignment horizontal="right" vertical="center"/>
    </xf>
    <xf numFmtId="0" fontId="5" fillId="0" borderId="24" xfId="0" applyFont="1" applyBorder="1"/>
    <xf numFmtId="3" fontId="5" fillId="0" borderId="24" xfId="0" applyNumberFormat="1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left" vertical="center"/>
    </xf>
    <xf numFmtId="37" fontId="37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right" vertical="center"/>
    </xf>
    <xf numFmtId="49" fontId="5" fillId="0" borderId="25" xfId="0" applyNumberFormat="1" applyFont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left" vertical="center" indent="1"/>
    </xf>
    <xf numFmtId="49" fontId="10" fillId="0" borderId="0" xfId="0" applyNumberFormat="1" applyFont="1" applyFill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10" fillId="0" borderId="0" xfId="45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8" fillId="0" borderId="0" xfId="0" quotePrefix="1" applyNumberFormat="1" applyFont="1" applyBorder="1" applyAlignment="1">
      <alignment horizontal="left" vertical="center"/>
    </xf>
    <xf numFmtId="49" fontId="13" fillId="0" borderId="0" xfId="0" quotePrefix="1" applyNumberFormat="1" applyFont="1" applyBorder="1" applyAlignment="1">
      <alignment horizontal="left" vertical="center" indent="1"/>
    </xf>
    <xf numFmtId="0" fontId="5" fillId="0" borderId="0" xfId="47" applyFont="1"/>
    <xf numFmtId="0" fontId="43" fillId="0" borderId="0" xfId="48" applyFont="1"/>
    <xf numFmtId="0" fontId="43" fillId="0" borderId="0" xfId="47" applyFon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3 2" xfId="45" xr:uid="{70EA7F68-E464-4B78-9F80-5DE224959011}"/>
    <cellStyle name="Normal 3 2 2" xfId="46" xr:uid="{3DC9B3EB-9452-4A6D-8D89-F1700951E53B}"/>
    <cellStyle name="Normal 4" xfId="47" xr:uid="{6937F85C-C841-475C-8411-6C1A9EE7A2E3}"/>
    <cellStyle name="Normal 5" xfId="48" xr:uid="{3EFEF9FB-40A1-43C1-96FA-D218B6DFA84E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6CCA4342-B08F-41B4-B19A-30A906DB9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82828</xdr:rowOff>
        </xdr:from>
        <xdr:to>
          <xdr:col>1</xdr:col>
          <xdr:colOff>304800</xdr:colOff>
          <xdr:row>13</xdr:row>
          <xdr:rowOff>56324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DDFD939-BDF2-EBEA-6AD0-FD4C019D3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639E-AE13-43CC-890A-76BB8AFE9C74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07"/>
  </cols>
  <sheetData>
    <row r="6" spans="1:2" ht="10.9" customHeight="1" x14ac:dyDescent="0.2"/>
    <row r="7" spans="1:2" ht="11.45" customHeight="1" x14ac:dyDescent="0.2">
      <c r="A7" s="408" t="s">
        <v>173</v>
      </c>
      <c r="B7" s="409"/>
    </row>
    <row r="8" spans="1:2" ht="11.25" customHeight="1" x14ac:dyDescent="0.2">
      <c r="A8" s="407" t="s">
        <v>174</v>
      </c>
    </row>
    <row r="15" spans="1:2" ht="11.25" customHeight="1" x14ac:dyDescent="0.2">
      <c r="A15" s="407" t="s">
        <v>175</v>
      </c>
    </row>
    <row r="21" spans="1:2" ht="11.25" customHeight="1" x14ac:dyDescent="0.2">
      <c r="A21" s="409"/>
      <c r="B21" s="409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B65E-C4C2-4D9E-8A52-885DEDDD641D}">
  <dimension ref="A1:Q26"/>
  <sheetViews>
    <sheetView zoomScaleNormal="100" zoomScaleSheetLayoutView="115" workbookViewId="0">
      <selection sqref="A1:O1"/>
    </sheetView>
  </sheetViews>
  <sheetFormatPr defaultColWidth="9.33203125" defaultRowHeight="11.25" customHeight="1" x14ac:dyDescent="0.2"/>
  <cols>
    <col min="1" max="1" width="20.83203125" style="12" customWidth="1"/>
    <col min="2" max="2" width="1.83203125" style="12" customWidth="1"/>
    <col min="3" max="3" width="12.83203125" style="12" customWidth="1"/>
    <col min="4" max="4" width="1.83203125" style="12" customWidth="1"/>
    <col min="5" max="5" width="14.5" style="12" bestFit="1" customWidth="1"/>
    <col min="6" max="6" width="1.83203125" style="12" customWidth="1"/>
    <col min="7" max="7" width="6.6640625" style="12" bestFit="1" customWidth="1"/>
    <col min="8" max="8" width="1.83203125" style="12" customWidth="1"/>
    <col min="9" max="9" width="7.6640625" style="12" bestFit="1" customWidth="1"/>
    <col min="10" max="10" width="1.83203125" style="12" customWidth="1"/>
    <col min="11" max="11" width="6.6640625" style="12" bestFit="1" customWidth="1"/>
    <col min="12" max="12" width="1.83203125" style="12" customWidth="1"/>
    <col min="13" max="13" width="10.1640625" style="12" bestFit="1" customWidth="1"/>
    <col min="14" max="14" width="1.83203125" style="12" customWidth="1"/>
    <col min="15" max="15" width="10" style="12" bestFit="1" customWidth="1"/>
    <col min="16" max="16384" width="9.33203125" style="12"/>
  </cols>
  <sheetData>
    <row r="1" spans="1:17" ht="11.25" customHeight="1" x14ac:dyDescent="0.2">
      <c r="A1" s="363" t="s">
        <v>118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7" ht="11.25" customHeight="1" x14ac:dyDescent="0.2">
      <c r="A2" s="400" t="s">
        <v>119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7" ht="11.25" customHeight="1" x14ac:dyDescent="0.2">
      <c r="A3" s="400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7" ht="11.25" customHeight="1" x14ac:dyDescent="0.2">
      <c r="A4" s="400" t="s">
        <v>18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7" ht="11.25" customHeight="1" x14ac:dyDescent="0.2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1:17" ht="11.25" customHeight="1" x14ac:dyDescent="0.2">
      <c r="A6" s="100"/>
      <c r="B6" s="100"/>
      <c r="C6" s="404" t="s">
        <v>120</v>
      </c>
      <c r="D6" s="404"/>
      <c r="E6" s="404"/>
      <c r="F6" s="404"/>
      <c r="G6" s="404"/>
      <c r="H6" s="101"/>
      <c r="I6" s="101"/>
      <c r="J6" s="100"/>
      <c r="K6" s="102"/>
      <c r="L6" s="102"/>
      <c r="M6" s="161"/>
      <c r="N6" s="102"/>
      <c r="O6" s="102"/>
    </row>
    <row r="7" spans="1:17" ht="11.25" customHeight="1" x14ac:dyDescent="0.2">
      <c r="A7" s="103" t="s">
        <v>20</v>
      </c>
      <c r="B7" s="103"/>
      <c r="C7" s="103" t="s">
        <v>121</v>
      </c>
      <c r="D7" s="103"/>
      <c r="E7" s="103" t="s">
        <v>122</v>
      </c>
      <c r="F7" s="103"/>
      <c r="G7" s="79" t="s">
        <v>123</v>
      </c>
      <c r="H7" s="79"/>
      <c r="I7" s="79" t="s">
        <v>124</v>
      </c>
      <c r="J7" s="104"/>
      <c r="K7" s="105" t="s">
        <v>125</v>
      </c>
      <c r="L7" s="136"/>
      <c r="M7" s="162" t="s">
        <v>133</v>
      </c>
      <c r="N7" s="104"/>
      <c r="O7" s="105" t="s">
        <v>126</v>
      </c>
      <c r="P7" s="156"/>
    </row>
    <row r="8" spans="1:17" ht="11.25" customHeight="1" x14ac:dyDescent="0.2">
      <c r="A8" s="252" t="s">
        <v>34</v>
      </c>
      <c r="B8" s="22"/>
      <c r="C8" s="106"/>
      <c r="D8" s="22"/>
      <c r="E8" s="111"/>
      <c r="F8" s="22"/>
      <c r="G8" s="111"/>
      <c r="H8" s="111"/>
      <c r="I8" s="110"/>
      <c r="J8" s="22"/>
      <c r="K8" s="17"/>
      <c r="L8" s="17"/>
      <c r="M8" s="138"/>
      <c r="N8" s="22"/>
      <c r="O8" s="21"/>
    </row>
    <row r="9" spans="1:17" ht="11.25" customHeight="1" x14ac:dyDescent="0.2">
      <c r="A9" s="96" t="s">
        <v>23</v>
      </c>
      <c r="B9" s="273"/>
      <c r="C9" s="274">
        <v>4425</v>
      </c>
      <c r="D9" s="283"/>
      <c r="E9" s="274">
        <v>20925</v>
      </c>
      <c r="F9" s="283"/>
      <c r="G9" s="274">
        <f t="shared" ref="G9:G15" si="0">C9+E9</f>
        <v>25350</v>
      </c>
      <c r="H9" s="283"/>
      <c r="I9" s="274">
        <v>114100</v>
      </c>
      <c r="J9" s="283"/>
      <c r="K9" s="275">
        <v>500</v>
      </c>
      <c r="L9" s="275"/>
      <c r="M9" s="284" t="s">
        <v>9</v>
      </c>
      <c r="N9" s="283"/>
      <c r="O9" s="275">
        <f t="shared" ref="O9:O13" si="1">G9+I9+K9</f>
        <v>139950</v>
      </c>
    </row>
    <row r="10" spans="1:17" ht="11.25" customHeight="1" x14ac:dyDescent="0.2">
      <c r="A10" s="96" t="s">
        <v>24</v>
      </c>
      <c r="B10" s="108"/>
      <c r="C10" s="272">
        <v>3700</v>
      </c>
      <c r="D10" s="283"/>
      <c r="E10" s="274">
        <v>15900</v>
      </c>
      <c r="F10" s="283"/>
      <c r="G10" s="274">
        <f t="shared" si="0"/>
        <v>19600</v>
      </c>
      <c r="H10" s="283"/>
      <c r="I10" s="274">
        <v>75375</v>
      </c>
      <c r="J10" s="283"/>
      <c r="K10" s="275">
        <v>375</v>
      </c>
      <c r="L10" s="275"/>
      <c r="M10" s="284" t="s">
        <v>9</v>
      </c>
      <c r="N10" s="283"/>
      <c r="O10" s="285">
        <f t="shared" si="1"/>
        <v>95350</v>
      </c>
    </row>
    <row r="11" spans="1:17" ht="11.25" customHeight="1" x14ac:dyDescent="0.2">
      <c r="A11" s="107" t="s">
        <v>25</v>
      </c>
      <c r="B11" s="126"/>
      <c r="C11" s="272">
        <v>1800</v>
      </c>
      <c r="D11" s="271"/>
      <c r="E11" s="274">
        <v>8875</v>
      </c>
      <c r="F11" s="271"/>
      <c r="G11" s="286">
        <f t="shared" si="0"/>
        <v>10675</v>
      </c>
      <c r="H11" s="271"/>
      <c r="I11" s="274">
        <v>72875</v>
      </c>
      <c r="J11" s="271"/>
      <c r="K11" s="275">
        <v>25</v>
      </c>
      <c r="L11" s="275"/>
      <c r="M11" s="284" t="s">
        <v>9</v>
      </c>
      <c r="N11" s="271"/>
      <c r="O11" s="286">
        <f t="shared" si="1"/>
        <v>83575</v>
      </c>
    </row>
    <row r="12" spans="1:17" ht="11.25" customHeight="1" x14ac:dyDescent="0.2">
      <c r="A12" s="107" t="s">
        <v>26</v>
      </c>
      <c r="B12" s="132"/>
      <c r="C12" s="110">
        <v>1650</v>
      </c>
      <c r="D12" s="132"/>
      <c r="E12" s="36">
        <v>6075</v>
      </c>
      <c r="F12" s="132"/>
      <c r="G12" s="133">
        <f t="shared" si="0"/>
        <v>7725</v>
      </c>
      <c r="H12" s="132"/>
      <c r="I12" s="36">
        <v>75050</v>
      </c>
      <c r="J12" s="132"/>
      <c r="K12" s="16">
        <v>25</v>
      </c>
      <c r="L12" s="16"/>
      <c r="M12" s="287" t="s">
        <v>9</v>
      </c>
      <c r="N12" s="132"/>
      <c r="O12" s="133">
        <f t="shared" si="1"/>
        <v>82800</v>
      </c>
      <c r="Q12" s="134"/>
    </row>
    <row r="13" spans="1:17" ht="11.25" customHeight="1" x14ac:dyDescent="0.2">
      <c r="A13" s="107" t="s">
        <v>27</v>
      </c>
      <c r="B13" s="107"/>
      <c r="C13" s="272">
        <v>1300</v>
      </c>
      <c r="D13" s="271"/>
      <c r="E13" s="272">
        <v>3950</v>
      </c>
      <c r="F13" s="271"/>
      <c r="G13" s="286">
        <f t="shared" si="0"/>
        <v>5250</v>
      </c>
      <c r="H13" s="271"/>
      <c r="I13" s="272">
        <v>64450</v>
      </c>
      <c r="J13" s="271"/>
      <c r="K13" s="285">
        <v>25</v>
      </c>
      <c r="L13" s="285"/>
      <c r="M13" s="286" t="s">
        <v>9</v>
      </c>
      <c r="N13" s="271"/>
      <c r="O13" s="286">
        <f t="shared" si="1"/>
        <v>69725</v>
      </c>
    </row>
    <row r="14" spans="1:17" ht="11.25" customHeight="1" x14ac:dyDescent="0.2">
      <c r="A14" s="139" t="s">
        <v>28</v>
      </c>
      <c r="B14" s="139"/>
      <c r="C14" s="272">
        <v>1000</v>
      </c>
      <c r="D14" s="271"/>
      <c r="E14" s="272">
        <v>2150</v>
      </c>
      <c r="F14" s="271"/>
      <c r="G14" s="286">
        <f t="shared" si="0"/>
        <v>3150</v>
      </c>
      <c r="H14" s="271"/>
      <c r="I14" s="272">
        <v>72025</v>
      </c>
      <c r="J14" s="271"/>
      <c r="K14" s="285">
        <v>25</v>
      </c>
      <c r="L14" s="285"/>
      <c r="M14" s="285">
        <v>1950</v>
      </c>
      <c r="N14" s="271"/>
      <c r="O14" s="286">
        <f>G14+I14+K14+M14</f>
        <v>77150</v>
      </c>
      <c r="P14" s="174"/>
    </row>
    <row r="15" spans="1:17" ht="11.25" customHeight="1" x14ac:dyDescent="0.2">
      <c r="A15" s="107" t="s">
        <v>29</v>
      </c>
      <c r="B15" s="139"/>
      <c r="C15" s="272">
        <v>975</v>
      </c>
      <c r="D15" s="271"/>
      <c r="E15" s="272">
        <v>750</v>
      </c>
      <c r="F15" s="271"/>
      <c r="G15" s="286">
        <f t="shared" si="0"/>
        <v>1725</v>
      </c>
      <c r="H15" s="271"/>
      <c r="I15" s="272">
        <v>49925</v>
      </c>
      <c r="J15" s="271"/>
      <c r="K15" s="285">
        <v>25</v>
      </c>
      <c r="L15" s="285"/>
      <c r="M15" s="285">
        <v>1950</v>
      </c>
      <c r="N15" s="271"/>
      <c r="O15" s="286">
        <f t="shared" ref="O15:O18" si="2">G15+I15+K15+M15</f>
        <v>53625</v>
      </c>
      <c r="P15" s="89"/>
    </row>
    <row r="16" spans="1:17" ht="11.25" customHeight="1" x14ac:dyDescent="0.2">
      <c r="A16" s="107" t="s">
        <v>127</v>
      </c>
      <c r="B16" s="139"/>
      <c r="C16" s="272">
        <v>650</v>
      </c>
      <c r="D16" s="271"/>
      <c r="E16" s="288" t="s">
        <v>9</v>
      </c>
      <c r="F16" s="271"/>
      <c r="G16" s="272">
        <v>650</v>
      </c>
      <c r="H16" s="271"/>
      <c r="I16" s="272">
        <v>42450</v>
      </c>
      <c r="J16" s="271"/>
      <c r="K16" s="285">
        <v>25</v>
      </c>
      <c r="L16" s="285"/>
      <c r="M16" s="285">
        <v>1700</v>
      </c>
      <c r="N16" s="271"/>
      <c r="O16" s="286">
        <f t="shared" si="2"/>
        <v>44825</v>
      </c>
      <c r="P16" s="89"/>
    </row>
    <row r="17" spans="1:17" ht="11.25" customHeight="1" x14ac:dyDescent="0.2">
      <c r="A17" s="107" t="s">
        <v>31</v>
      </c>
      <c r="B17" s="139"/>
      <c r="C17" s="272">
        <v>350</v>
      </c>
      <c r="D17" s="271"/>
      <c r="E17" s="288" t="s">
        <v>9</v>
      </c>
      <c r="F17" s="271"/>
      <c r="G17" s="272">
        <v>350</v>
      </c>
      <c r="H17" s="271"/>
      <c r="I17" s="272">
        <v>39550</v>
      </c>
      <c r="J17" s="271"/>
      <c r="K17" s="285">
        <v>25</v>
      </c>
      <c r="L17" s="285"/>
      <c r="M17" s="285">
        <v>1300</v>
      </c>
      <c r="N17" s="271"/>
      <c r="O17" s="286">
        <f t="shared" si="2"/>
        <v>41225</v>
      </c>
      <c r="P17" s="89"/>
    </row>
    <row r="18" spans="1:17" ht="11.25" customHeight="1" x14ac:dyDescent="0.2">
      <c r="A18" s="107" t="s">
        <v>32</v>
      </c>
      <c r="B18" s="139"/>
      <c r="C18" s="272">
        <v>25</v>
      </c>
      <c r="D18" s="271"/>
      <c r="E18" s="288" t="s">
        <v>9</v>
      </c>
      <c r="F18" s="271"/>
      <c r="G18" s="272">
        <v>25</v>
      </c>
      <c r="H18" s="271"/>
      <c r="I18" s="272">
        <v>29425</v>
      </c>
      <c r="J18" s="271"/>
      <c r="K18" s="285">
        <v>25</v>
      </c>
      <c r="L18" s="285"/>
      <c r="M18" s="285">
        <v>1000</v>
      </c>
      <c r="N18" s="271"/>
      <c r="O18" s="286">
        <f t="shared" si="2"/>
        <v>30475</v>
      </c>
      <c r="P18" s="89"/>
    </row>
    <row r="19" spans="1:17" ht="11.25" customHeight="1" x14ac:dyDescent="0.2">
      <c r="A19" s="97" t="s">
        <v>155</v>
      </c>
      <c r="B19" s="251"/>
      <c r="C19" s="110"/>
      <c r="D19" s="132"/>
      <c r="E19" s="133"/>
      <c r="F19" s="132"/>
      <c r="G19" s="110"/>
      <c r="H19" s="132"/>
      <c r="I19" s="110"/>
      <c r="J19" s="132"/>
      <c r="K19" s="17"/>
      <c r="L19" s="17"/>
      <c r="M19" s="17"/>
      <c r="N19" s="132"/>
      <c r="O19" s="133"/>
      <c r="P19" s="89"/>
    </row>
    <row r="20" spans="1:17" ht="11.25" customHeight="1" x14ac:dyDescent="0.2">
      <c r="A20" s="107" t="s">
        <v>4</v>
      </c>
      <c r="B20" s="250"/>
      <c r="C20" s="288" t="s">
        <v>9</v>
      </c>
      <c r="D20" s="289"/>
      <c r="E20" s="288" t="s">
        <v>9</v>
      </c>
      <c r="F20" s="289"/>
      <c r="G20" s="288" t="s">
        <v>9</v>
      </c>
      <c r="H20" s="289"/>
      <c r="I20" s="274">
        <v>15475</v>
      </c>
      <c r="J20" s="289"/>
      <c r="K20" s="288" t="s">
        <v>9</v>
      </c>
      <c r="L20" s="275"/>
      <c r="M20" s="275">
        <v>1000</v>
      </c>
      <c r="N20" s="289"/>
      <c r="O20" s="284">
        <f>I20+M20</f>
        <v>16475</v>
      </c>
      <c r="P20" s="89"/>
      <c r="Q20" s="12" t="s">
        <v>156</v>
      </c>
    </row>
    <row r="21" spans="1:17" ht="11.25" customHeight="1" x14ac:dyDescent="0.2">
      <c r="A21" s="96" t="s">
        <v>5</v>
      </c>
      <c r="B21" s="139"/>
      <c r="C21" s="288" t="s">
        <v>9</v>
      </c>
      <c r="D21" s="271"/>
      <c r="E21" s="288" t="s">
        <v>9</v>
      </c>
      <c r="F21" s="271"/>
      <c r="G21" s="288" t="s">
        <v>9</v>
      </c>
      <c r="H21" s="271"/>
      <c r="I21" s="272">
        <v>32225</v>
      </c>
      <c r="J21" s="271"/>
      <c r="K21" s="288" t="s">
        <v>9</v>
      </c>
      <c r="L21" s="285"/>
      <c r="M21" s="285">
        <v>1000</v>
      </c>
      <c r="N21" s="271"/>
      <c r="O21" s="286">
        <f>I21+M21</f>
        <v>33225</v>
      </c>
      <c r="P21" s="89"/>
    </row>
    <row r="22" spans="1:17" ht="11.25" customHeight="1" x14ac:dyDescent="0.2">
      <c r="A22" s="96" t="s">
        <v>23</v>
      </c>
      <c r="B22" s="270"/>
      <c r="C22" s="288" t="s">
        <v>9</v>
      </c>
      <c r="D22" s="271"/>
      <c r="E22" s="288" t="s">
        <v>9</v>
      </c>
      <c r="F22" s="271"/>
      <c r="G22" s="288" t="s">
        <v>9</v>
      </c>
      <c r="H22" s="271"/>
      <c r="I22" s="272">
        <v>44300</v>
      </c>
      <c r="J22" s="271"/>
      <c r="K22" s="288" t="s">
        <v>9</v>
      </c>
      <c r="L22" s="285"/>
      <c r="M22" s="285">
        <v>750</v>
      </c>
      <c r="N22" s="271"/>
      <c r="O22" s="286">
        <f>I22+M22</f>
        <v>45050</v>
      </c>
      <c r="P22" s="89"/>
    </row>
    <row r="23" spans="1:17" customFormat="1" ht="11.25" customHeight="1" x14ac:dyDescent="0.2">
      <c r="A23" s="405" t="s">
        <v>129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</row>
    <row r="24" spans="1:17" ht="11.25" customHeight="1" x14ac:dyDescent="0.2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</row>
    <row r="25" spans="1:17" s="112" customFormat="1" ht="12.6" customHeight="1" x14ac:dyDescent="0.2">
      <c r="A25" s="399" t="s">
        <v>128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7" ht="11.25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</sheetData>
  <mergeCells count="9">
    <mergeCell ref="A25:O25"/>
    <mergeCell ref="A1:O1"/>
    <mergeCell ref="A2:O2"/>
    <mergeCell ref="A3:O3"/>
    <mergeCell ref="A4:O4"/>
    <mergeCell ref="A5:O5"/>
    <mergeCell ref="C6:G6"/>
    <mergeCell ref="A23:O23"/>
    <mergeCell ref="A24:O24"/>
  </mergeCells>
  <printOptions horizontalCentered="1"/>
  <pageMargins left="0.5" right="0.5" top="0.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5A14-D053-4EEB-81E0-74F1ABA2E3BA}">
  <dimension ref="A1:M35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46.83203125" style="258" customWidth="1"/>
    <col min="2" max="2" width="1.6640625" style="258" customWidth="1"/>
    <col min="3" max="3" width="10.6640625" style="258" customWidth="1"/>
    <col min="4" max="4" width="1.6640625" style="258" customWidth="1"/>
    <col min="5" max="5" width="9.1640625" style="258" bestFit="1" customWidth="1"/>
    <col min="6" max="6" width="1.6640625" style="135" customWidth="1"/>
    <col min="7" max="7" width="9.6640625" style="258" customWidth="1"/>
    <col min="8" max="8" width="1.6640625" style="135" customWidth="1"/>
    <col min="9" max="9" width="9.6640625" style="258" customWidth="1"/>
    <col min="10" max="16384" width="9.33203125" style="135"/>
  </cols>
  <sheetData>
    <row r="1" spans="1:9" ht="11.25" customHeight="1" x14ac:dyDescent="0.2">
      <c r="A1" s="357" t="s">
        <v>0</v>
      </c>
      <c r="B1" s="357"/>
      <c r="C1" s="357"/>
      <c r="D1" s="357"/>
      <c r="E1" s="357"/>
      <c r="F1" s="357"/>
      <c r="G1" s="357"/>
      <c r="H1" s="357"/>
      <c r="I1" s="357"/>
    </row>
    <row r="2" spans="1:9" ht="11.25" customHeight="1" x14ac:dyDescent="0.2">
      <c r="A2" s="357" t="s">
        <v>134</v>
      </c>
      <c r="B2" s="357"/>
      <c r="C2" s="357"/>
      <c r="D2" s="357"/>
      <c r="E2" s="357"/>
      <c r="F2" s="357"/>
      <c r="G2" s="357"/>
      <c r="H2" s="357"/>
      <c r="I2" s="357"/>
    </row>
    <row r="3" spans="1:9" ht="11.25" customHeight="1" x14ac:dyDescent="0.2">
      <c r="A3" s="357"/>
      <c r="B3" s="357"/>
      <c r="C3" s="357"/>
      <c r="D3" s="357"/>
      <c r="E3" s="357"/>
      <c r="F3" s="357"/>
      <c r="G3" s="357"/>
      <c r="H3" s="357"/>
      <c r="I3" s="357"/>
    </row>
    <row r="4" spans="1:9" ht="11.25" customHeight="1" x14ac:dyDescent="0.2">
      <c r="A4" s="357" t="s">
        <v>1</v>
      </c>
      <c r="B4" s="357"/>
      <c r="C4" s="357"/>
      <c r="D4" s="357"/>
      <c r="E4" s="357"/>
      <c r="F4" s="357"/>
      <c r="G4" s="357"/>
      <c r="H4" s="357"/>
      <c r="I4" s="357"/>
    </row>
    <row r="5" spans="1:9" ht="11.25" customHeight="1" x14ac:dyDescent="0.2">
      <c r="A5" s="356"/>
      <c r="B5" s="356"/>
      <c r="C5" s="356"/>
      <c r="D5" s="356"/>
      <c r="E5" s="356"/>
      <c r="F5" s="356"/>
      <c r="G5" s="356"/>
      <c r="H5" s="356"/>
      <c r="I5" s="356"/>
    </row>
    <row r="6" spans="1:9" ht="11.25" customHeight="1" x14ac:dyDescent="0.2">
      <c r="A6" s="191"/>
      <c r="B6" s="191"/>
      <c r="C6" s="256" t="s">
        <v>2</v>
      </c>
      <c r="D6" s="161"/>
      <c r="E6" s="351" t="s">
        <v>136</v>
      </c>
      <c r="F6" s="351"/>
      <c r="G6" s="351"/>
      <c r="H6" s="351"/>
      <c r="I6" s="351"/>
    </row>
    <row r="7" spans="1:9" ht="11.25" customHeight="1" x14ac:dyDescent="0.2">
      <c r="B7" s="30"/>
      <c r="C7" s="259" t="s">
        <v>3</v>
      </c>
      <c r="D7" s="259"/>
      <c r="E7" s="259"/>
      <c r="G7" s="259"/>
      <c r="I7" s="259" t="s">
        <v>3</v>
      </c>
    </row>
    <row r="8" spans="1:9" ht="11.25" customHeight="1" x14ac:dyDescent="0.2">
      <c r="A8" s="190"/>
      <c r="B8" s="192"/>
      <c r="C8" s="215" t="s">
        <v>140</v>
      </c>
      <c r="D8" s="215"/>
      <c r="E8" s="215" t="s">
        <v>5</v>
      </c>
      <c r="F8" s="122"/>
      <c r="G8" s="215" t="s">
        <v>23</v>
      </c>
      <c r="H8" s="122"/>
      <c r="I8" s="262" t="s">
        <v>171</v>
      </c>
    </row>
    <row r="9" spans="1:9" ht="11.25" customHeight="1" x14ac:dyDescent="0.2">
      <c r="A9" s="188" t="s">
        <v>6</v>
      </c>
      <c r="E9" s="178"/>
      <c r="G9" s="178"/>
      <c r="I9" s="178"/>
    </row>
    <row r="10" spans="1:9" ht="11.25" customHeight="1" x14ac:dyDescent="0.2">
      <c r="A10" s="157" t="s">
        <v>157</v>
      </c>
      <c r="C10" s="119">
        <v>761000</v>
      </c>
      <c r="D10" s="121"/>
      <c r="E10" s="119">
        <v>55300</v>
      </c>
      <c r="G10" s="142">
        <v>58900</v>
      </c>
      <c r="H10" s="263"/>
      <c r="I10" s="119">
        <v>182000</v>
      </c>
    </row>
    <row r="11" spans="1:9" ht="11.25" customHeight="1" x14ac:dyDescent="0.2">
      <c r="A11" s="157" t="s">
        <v>158</v>
      </c>
      <c r="B11" s="178"/>
      <c r="C11" s="119">
        <v>744000</v>
      </c>
      <c r="D11" s="121"/>
      <c r="E11" s="220">
        <v>54100</v>
      </c>
      <c r="F11" s="217"/>
      <c r="G11" s="220">
        <v>57600</v>
      </c>
      <c r="H11" s="263"/>
      <c r="I11" s="119">
        <v>178000</v>
      </c>
    </row>
    <row r="12" spans="1:9" ht="11.25" customHeight="1" x14ac:dyDescent="0.2">
      <c r="A12" s="157" t="s">
        <v>160</v>
      </c>
      <c r="B12" s="194"/>
      <c r="C12" s="109">
        <v>220000</v>
      </c>
      <c r="D12" s="195"/>
      <c r="E12" s="163">
        <v>18000</v>
      </c>
      <c r="F12" s="217"/>
      <c r="G12" s="163">
        <v>18000</v>
      </c>
      <c r="H12" s="217"/>
      <c r="I12" s="276">
        <v>54000</v>
      </c>
    </row>
    <row r="13" spans="1:9" ht="11.25" customHeight="1" x14ac:dyDescent="0.2">
      <c r="A13" s="196" t="s">
        <v>162</v>
      </c>
      <c r="B13" s="194"/>
      <c r="C13" s="163">
        <v>973000</v>
      </c>
      <c r="D13" s="149"/>
      <c r="E13" s="163">
        <v>92500</v>
      </c>
      <c r="F13" s="217"/>
      <c r="G13" s="163">
        <v>87500</v>
      </c>
      <c r="H13" s="217"/>
      <c r="I13" s="163">
        <v>297000</v>
      </c>
    </row>
    <row r="14" spans="1:9" ht="11.25" customHeight="1" x14ac:dyDescent="0.2">
      <c r="A14" s="188" t="s">
        <v>7</v>
      </c>
      <c r="C14" s="117"/>
      <c r="D14" s="197"/>
      <c r="E14" s="138"/>
      <c r="G14" s="138"/>
      <c r="I14" s="138"/>
    </row>
    <row r="15" spans="1:9" ht="11.25" customHeight="1" x14ac:dyDescent="0.2">
      <c r="A15" s="157" t="s">
        <v>8</v>
      </c>
      <c r="B15" s="190"/>
      <c r="C15" s="119">
        <v>4870</v>
      </c>
      <c r="D15" s="120"/>
      <c r="E15" s="119">
        <v>306</v>
      </c>
      <c r="G15" s="119">
        <v>588</v>
      </c>
      <c r="I15" s="70">
        <v>10800</v>
      </c>
    </row>
    <row r="16" spans="1:9" ht="11.25" customHeight="1" x14ac:dyDescent="0.2">
      <c r="A16" s="157" t="s">
        <v>10</v>
      </c>
      <c r="B16" s="190"/>
      <c r="C16" s="119">
        <v>762000</v>
      </c>
      <c r="D16" s="120"/>
      <c r="E16" s="71">
        <v>74900</v>
      </c>
      <c r="F16" s="217"/>
      <c r="G16" s="70">
        <v>69600</v>
      </c>
      <c r="H16" s="217"/>
      <c r="I16" s="70">
        <v>244000</v>
      </c>
    </row>
    <row r="17" spans="1:13" ht="11.25" customHeight="1" x14ac:dyDescent="0.2">
      <c r="A17" s="196" t="s">
        <v>11</v>
      </c>
      <c r="B17" s="178"/>
      <c r="C17" s="117"/>
      <c r="D17" s="198"/>
      <c r="E17" s="138"/>
      <c r="G17" s="138"/>
      <c r="I17" s="138"/>
    </row>
    <row r="18" spans="1:13" ht="11.25" customHeight="1" x14ac:dyDescent="0.2">
      <c r="A18" s="157" t="s">
        <v>8</v>
      </c>
      <c r="C18" s="119">
        <v>644000</v>
      </c>
      <c r="D18" s="121"/>
      <c r="E18" s="228">
        <v>4790</v>
      </c>
      <c r="G18" s="142">
        <v>18900</v>
      </c>
      <c r="I18" s="142">
        <v>29700</v>
      </c>
    </row>
    <row r="19" spans="1:13" ht="11.25" customHeight="1" x14ac:dyDescent="0.2">
      <c r="A19" s="157" t="s">
        <v>10</v>
      </c>
      <c r="B19" s="194"/>
      <c r="C19" s="142">
        <v>8630</v>
      </c>
      <c r="D19" s="114"/>
      <c r="E19" s="142">
        <v>403</v>
      </c>
      <c r="F19" s="217"/>
      <c r="G19" s="142">
        <v>82</v>
      </c>
      <c r="H19" s="217"/>
      <c r="I19" s="142">
        <v>782</v>
      </c>
    </row>
    <row r="20" spans="1:13" ht="11.25" customHeight="1" x14ac:dyDescent="0.2">
      <c r="A20" s="196" t="s">
        <v>165</v>
      </c>
      <c r="C20" s="199"/>
      <c r="D20" s="255"/>
      <c r="E20" s="129"/>
      <c r="G20" s="129"/>
      <c r="I20" s="129"/>
    </row>
    <row r="21" spans="1:13" ht="11.25" customHeight="1" x14ac:dyDescent="0.2">
      <c r="A21" s="201" t="s">
        <v>12</v>
      </c>
      <c r="C21" s="199">
        <v>3484.42</v>
      </c>
      <c r="D21" s="255"/>
      <c r="E21" s="260">
        <v>3143.04</v>
      </c>
      <c r="G21" s="238">
        <v>2955.59</v>
      </c>
      <c r="H21" s="249"/>
      <c r="I21" s="200">
        <v>3129.06</v>
      </c>
    </row>
    <row r="22" spans="1:13" ht="11.25" customHeight="1" x14ac:dyDescent="0.2">
      <c r="A22" s="202" t="s">
        <v>13</v>
      </c>
      <c r="B22" s="190"/>
      <c r="C22" s="189"/>
      <c r="D22" s="203"/>
      <c r="E22" s="190"/>
      <c r="G22" s="190"/>
      <c r="I22" s="190"/>
    </row>
    <row r="23" spans="1:13" ht="11.25" customHeight="1" x14ac:dyDescent="0.2">
      <c r="A23" s="204" t="s">
        <v>166</v>
      </c>
      <c r="B23" s="178"/>
      <c r="C23" s="135">
        <v>190.19</v>
      </c>
      <c r="D23" s="205"/>
      <c r="E23" s="129">
        <v>179.6</v>
      </c>
      <c r="F23" s="117"/>
      <c r="G23" s="236">
        <v>170.16</v>
      </c>
      <c r="H23" s="117"/>
      <c r="I23" s="129">
        <v>178.65</v>
      </c>
    </row>
    <row r="24" spans="1:13" ht="11.25" customHeight="1" x14ac:dyDescent="0.2">
      <c r="A24" s="206" t="s">
        <v>14</v>
      </c>
      <c r="B24" s="190"/>
      <c r="C24" s="189"/>
      <c r="D24" s="203"/>
      <c r="E24" s="190"/>
      <c r="F24" s="122"/>
      <c r="G24" s="190"/>
      <c r="H24" s="122"/>
      <c r="I24" s="190"/>
    </row>
    <row r="25" spans="1:13" ht="11.25" customHeight="1" x14ac:dyDescent="0.2">
      <c r="A25" s="350" t="s">
        <v>145</v>
      </c>
      <c r="B25" s="350"/>
      <c r="C25" s="350"/>
      <c r="D25" s="350"/>
      <c r="E25" s="350"/>
      <c r="F25" s="350"/>
      <c r="G25" s="350"/>
      <c r="H25" s="350"/>
      <c r="I25" s="350"/>
    </row>
    <row r="26" spans="1:13" ht="10.5" customHeight="1" x14ac:dyDescent="0.2">
      <c r="A26" s="349" t="s">
        <v>141</v>
      </c>
      <c r="B26" s="349"/>
      <c r="C26" s="349"/>
      <c r="D26" s="349"/>
      <c r="E26" s="349"/>
      <c r="F26" s="349"/>
      <c r="G26" s="349"/>
      <c r="H26" s="349"/>
      <c r="I26" s="349"/>
    </row>
    <row r="27" spans="1:13" s="261" customFormat="1" ht="11.25" customHeight="1" x14ac:dyDescent="0.2">
      <c r="A27" s="352" t="s">
        <v>149</v>
      </c>
      <c r="B27" s="352"/>
      <c r="C27" s="352"/>
      <c r="D27" s="352"/>
      <c r="E27" s="352"/>
      <c r="F27" s="352"/>
      <c r="G27" s="352"/>
      <c r="H27" s="352"/>
      <c r="I27" s="352"/>
      <c r="J27" s="257"/>
      <c r="K27" s="257"/>
      <c r="L27" s="257"/>
      <c r="M27" s="257"/>
    </row>
    <row r="28" spans="1:13" s="207" customFormat="1" ht="11.25" customHeight="1" x14ac:dyDescent="0.2">
      <c r="A28" s="354" t="s">
        <v>159</v>
      </c>
      <c r="B28" s="354"/>
      <c r="C28" s="354"/>
      <c r="D28" s="354"/>
      <c r="E28" s="354"/>
      <c r="F28" s="354"/>
      <c r="G28" s="354"/>
      <c r="H28" s="354"/>
      <c r="I28" s="354"/>
    </row>
    <row r="29" spans="1:13" s="207" customFormat="1" ht="22.5" customHeight="1" x14ac:dyDescent="0.2">
      <c r="A29" s="355" t="s">
        <v>161</v>
      </c>
      <c r="B29" s="355"/>
      <c r="C29" s="355"/>
      <c r="D29" s="355"/>
      <c r="E29" s="355"/>
      <c r="F29" s="355"/>
      <c r="G29" s="355"/>
      <c r="H29" s="355"/>
      <c r="I29" s="355"/>
    </row>
    <row r="30" spans="1:13" s="207" customFormat="1" ht="22.5" customHeight="1" x14ac:dyDescent="0.2">
      <c r="A30" s="355" t="s">
        <v>163</v>
      </c>
      <c r="B30" s="355"/>
      <c r="C30" s="355"/>
      <c r="D30" s="355"/>
      <c r="E30" s="355"/>
      <c r="F30" s="355"/>
      <c r="G30" s="355"/>
      <c r="H30" s="355"/>
      <c r="I30" s="355"/>
    </row>
    <row r="31" spans="1:13" ht="11.25" customHeight="1" x14ac:dyDescent="0.2">
      <c r="A31" s="354" t="s">
        <v>164</v>
      </c>
      <c r="B31" s="354"/>
      <c r="C31" s="354"/>
      <c r="D31" s="354"/>
      <c r="E31" s="354"/>
      <c r="F31" s="354"/>
      <c r="G31" s="354"/>
      <c r="H31" s="354"/>
      <c r="I31" s="354"/>
    </row>
    <row r="32" spans="1:13" ht="11.25" customHeight="1" x14ac:dyDescent="0.2">
      <c r="A32" s="353" t="s">
        <v>167</v>
      </c>
      <c r="B32" s="353"/>
      <c r="C32" s="353"/>
      <c r="D32" s="353"/>
      <c r="E32" s="353"/>
      <c r="F32" s="353"/>
      <c r="G32" s="353"/>
      <c r="H32" s="353"/>
      <c r="I32" s="353"/>
    </row>
    <row r="33" spans="3:9" ht="11.25" customHeight="1" x14ac:dyDescent="0.2">
      <c r="E33" s="208"/>
    </row>
    <row r="35" spans="3:9" ht="11.25" customHeight="1" x14ac:dyDescent="0.2">
      <c r="C35" s="208"/>
      <c r="G35" s="208"/>
      <c r="I35" s="208"/>
    </row>
  </sheetData>
  <mergeCells count="14">
    <mergeCell ref="A5:I5"/>
    <mergeCell ref="A4:I4"/>
    <mergeCell ref="A3:I3"/>
    <mergeCell ref="A2:I2"/>
    <mergeCell ref="A1:I1"/>
    <mergeCell ref="A26:I26"/>
    <mergeCell ref="A25:I25"/>
    <mergeCell ref="E6:I6"/>
    <mergeCell ref="A27:I27"/>
    <mergeCell ref="A32:I32"/>
    <mergeCell ref="A31:I31"/>
    <mergeCell ref="A30:I30"/>
    <mergeCell ref="A29:I29"/>
    <mergeCell ref="A28:I28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53B1-3C35-4D24-BDE7-1879153036CE}">
  <dimension ref="A1:H35"/>
  <sheetViews>
    <sheetView zoomScaleNormal="100" zoomScaleSheetLayoutView="90" workbookViewId="0">
      <selection sqref="A1:G1"/>
    </sheetView>
  </sheetViews>
  <sheetFormatPr defaultColWidth="9.33203125" defaultRowHeight="11.25" customHeight="1" x14ac:dyDescent="0.2"/>
  <cols>
    <col min="1" max="1" width="38.6640625" style="24" customWidth="1"/>
    <col min="2" max="2" width="1.83203125" style="24" customWidth="1"/>
    <col min="3" max="3" width="10.1640625" style="24" bestFit="1" customWidth="1"/>
    <col min="4" max="4" width="1.83203125" style="24" customWidth="1"/>
    <col min="5" max="5" width="10.33203125" style="24" bestFit="1" customWidth="1"/>
    <col min="6" max="6" width="1.83203125" style="24" customWidth="1"/>
    <col min="7" max="7" width="8.6640625" style="181" bestFit="1" customWidth="1"/>
    <col min="8" max="8" width="2.5" customWidth="1"/>
  </cols>
  <sheetData>
    <row r="1" spans="1:7" ht="11.25" customHeight="1" x14ac:dyDescent="0.2">
      <c r="A1" s="362" t="s">
        <v>15</v>
      </c>
      <c r="B1" s="362"/>
      <c r="C1" s="362"/>
      <c r="D1" s="362"/>
      <c r="E1" s="362"/>
      <c r="F1" s="362"/>
      <c r="G1" s="362"/>
    </row>
    <row r="2" spans="1:7" ht="11.25" customHeight="1" x14ac:dyDescent="0.2">
      <c r="A2" s="362" t="s">
        <v>16</v>
      </c>
      <c r="B2" s="362"/>
      <c r="C2" s="362"/>
      <c r="D2" s="362"/>
      <c r="E2" s="362"/>
      <c r="F2" s="362"/>
      <c r="G2" s="362"/>
    </row>
    <row r="3" spans="1:7" ht="11.25" customHeight="1" x14ac:dyDescent="0.2">
      <c r="A3" s="362" t="s">
        <v>17</v>
      </c>
      <c r="B3" s="362"/>
      <c r="C3" s="362"/>
      <c r="D3" s="362"/>
      <c r="E3" s="362"/>
      <c r="F3" s="362"/>
      <c r="G3" s="362"/>
    </row>
    <row r="4" spans="1:7" ht="11.25" customHeight="1" x14ac:dyDescent="0.2">
      <c r="A4" s="362"/>
      <c r="B4" s="362"/>
      <c r="C4" s="362"/>
      <c r="D4" s="362"/>
      <c r="E4" s="362"/>
      <c r="F4" s="362"/>
      <c r="G4" s="362"/>
    </row>
    <row r="5" spans="1:7" ht="11.25" customHeight="1" x14ac:dyDescent="0.2">
      <c r="A5" s="362" t="s">
        <v>18</v>
      </c>
      <c r="B5" s="362"/>
      <c r="C5" s="362"/>
      <c r="D5" s="362"/>
      <c r="E5" s="362"/>
      <c r="F5" s="362"/>
      <c r="G5" s="362"/>
    </row>
    <row r="6" spans="1:7" ht="11.25" customHeight="1" x14ac:dyDescent="0.2">
      <c r="A6" s="361"/>
      <c r="B6" s="361"/>
      <c r="C6" s="361"/>
      <c r="D6" s="361"/>
      <c r="E6" s="361"/>
      <c r="F6" s="361"/>
      <c r="G6" s="361"/>
    </row>
    <row r="7" spans="1:7" ht="11.25" customHeight="1" x14ac:dyDescent="0.2">
      <c r="A7" s="164"/>
      <c r="B7" s="164"/>
      <c r="C7" s="358" t="s">
        <v>19</v>
      </c>
      <c r="D7" s="359"/>
      <c r="E7" s="359"/>
      <c r="F7" s="165"/>
      <c r="G7" s="161"/>
    </row>
    <row r="8" spans="1:7" ht="11.25" customHeight="1" x14ac:dyDescent="0.2">
      <c r="A8" s="184" t="s">
        <v>20</v>
      </c>
      <c r="B8" s="59"/>
      <c r="C8" s="184" t="s">
        <v>21</v>
      </c>
      <c r="D8" s="184"/>
      <c r="E8" s="184" t="s">
        <v>22</v>
      </c>
      <c r="F8" s="185"/>
      <c r="G8" s="193" t="s">
        <v>143</v>
      </c>
    </row>
    <row r="9" spans="1:7" ht="11.25" customHeight="1" x14ac:dyDescent="0.2">
      <c r="A9" s="209" t="s">
        <v>34</v>
      </c>
      <c r="B9" s="27"/>
      <c r="C9"/>
      <c r="D9"/>
      <c r="E9"/>
      <c r="F9"/>
      <c r="G9" s="135"/>
    </row>
    <row r="10" spans="1:7" ht="11.25" customHeight="1" x14ac:dyDescent="0.2">
      <c r="A10" s="210" t="s">
        <v>23</v>
      </c>
      <c r="B10" s="27"/>
      <c r="C10" s="13">
        <v>71200</v>
      </c>
      <c r="D10" s="14"/>
      <c r="E10" s="13">
        <v>69700</v>
      </c>
      <c r="F10" s="14"/>
      <c r="G10" s="115">
        <v>18000</v>
      </c>
    </row>
    <row r="11" spans="1:7" ht="11.25" customHeight="1" x14ac:dyDescent="0.2">
      <c r="A11" s="210" t="s">
        <v>24</v>
      </c>
      <c r="B11" s="27"/>
      <c r="C11" s="166">
        <v>68200</v>
      </c>
      <c r="D11" s="14"/>
      <c r="E11" s="166">
        <v>66700</v>
      </c>
      <c r="F11" s="14"/>
      <c r="G11" s="115">
        <v>18000</v>
      </c>
    </row>
    <row r="12" spans="1:7" ht="11.25" customHeight="1" x14ac:dyDescent="0.2">
      <c r="A12" s="210" t="s">
        <v>25</v>
      </c>
      <c r="B12" s="27"/>
      <c r="C12" s="166">
        <v>65500</v>
      </c>
      <c r="D12" s="14"/>
      <c r="E12" s="166">
        <v>64100</v>
      </c>
      <c r="F12" s="14"/>
      <c r="G12" s="115">
        <v>18000</v>
      </c>
    </row>
    <row r="13" spans="1:7" ht="11.25" customHeight="1" x14ac:dyDescent="0.2">
      <c r="A13" s="210" t="s">
        <v>26</v>
      </c>
      <c r="B13" s="27"/>
      <c r="C13" s="13">
        <v>65900</v>
      </c>
      <c r="D13" s="182"/>
      <c r="E13" s="13">
        <v>64400</v>
      </c>
      <c r="F13" s="14"/>
      <c r="G13" s="115">
        <v>18000</v>
      </c>
    </row>
    <row r="14" spans="1:7" ht="11.25" customHeight="1" x14ac:dyDescent="0.2">
      <c r="A14" s="210" t="s">
        <v>27</v>
      </c>
      <c r="B14" s="27"/>
      <c r="C14" s="13">
        <v>71500</v>
      </c>
      <c r="D14" s="14"/>
      <c r="E14" s="13">
        <v>69900</v>
      </c>
      <c r="F14" s="14"/>
      <c r="G14" s="115">
        <v>18000</v>
      </c>
    </row>
    <row r="15" spans="1:7" ht="11.25" customHeight="1" x14ac:dyDescent="0.2">
      <c r="A15" s="211" t="s">
        <v>28</v>
      </c>
      <c r="B15" s="27"/>
      <c r="C15" s="166">
        <v>75400</v>
      </c>
      <c r="D15" s="14"/>
      <c r="E15" s="166">
        <v>73800</v>
      </c>
      <c r="F15" s="14"/>
      <c r="G15" s="115">
        <v>18000</v>
      </c>
    </row>
    <row r="16" spans="1:7" ht="11.25" customHeight="1" x14ac:dyDescent="0.2">
      <c r="A16" s="211" t="s">
        <v>29</v>
      </c>
      <c r="B16" s="27"/>
      <c r="C16" s="176">
        <v>64100</v>
      </c>
      <c r="D16" s="14"/>
      <c r="E16" s="176">
        <v>62700</v>
      </c>
      <c r="F16" s="14"/>
      <c r="G16" s="115">
        <v>18000</v>
      </c>
    </row>
    <row r="17" spans="1:8" ht="11.25" customHeight="1" x14ac:dyDescent="0.2">
      <c r="A17" s="211" t="s">
        <v>30</v>
      </c>
      <c r="B17" s="27"/>
      <c r="C17" s="176">
        <v>55300</v>
      </c>
      <c r="D17" s="177"/>
      <c r="E17" s="176">
        <v>54000</v>
      </c>
      <c r="F17" s="13"/>
      <c r="G17" s="115">
        <v>18000</v>
      </c>
    </row>
    <row r="18" spans="1:8" ht="11.25" customHeight="1" x14ac:dyDescent="0.2">
      <c r="A18" s="211" t="s">
        <v>31</v>
      </c>
      <c r="B18" s="27"/>
      <c r="C18" s="180">
        <v>46400</v>
      </c>
      <c r="D18" s="183"/>
      <c r="E18" s="180">
        <v>45400</v>
      </c>
      <c r="F18" s="14"/>
      <c r="G18" s="115">
        <v>18000</v>
      </c>
    </row>
    <row r="19" spans="1:8" ht="11.25" customHeight="1" x14ac:dyDescent="0.2">
      <c r="A19" s="211" t="s">
        <v>32</v>
      </c>
      <c r="B19" s="27"/>
      <c r="C19" s="176">
        <v>64900</v>
      </c>
      <c r="D19" s="177"/>
      <c r="E19" s="176">
        <v>63500</v>
      </c>
      <c r="F19" s="13"/>
      <c r="G19" s="115">
        <v>18000</v>
      </c>
    </row>
    <row r="20" spans="1:8" ht="11.25" customHeight="1" x14ac:dyDescent="0.2">
      <c r="A20" s="254" t="s">
        <v>33</v>
      </c>
      <c r="B20" s="32"/>
      <c r="C20" s="223">
        <v>761000</v>
      </c>
      <c r="D20" s="221"/>
      <c r="E20" s="221">
        <v>744000</v>
      </c>
      <c r="F20" s="221"/>
      <c r="G20" s="222">
        <v>220000</v>
      </c>
    </row>
    <row r="21" spans="1:8" ht="11.25" customHeight="1" x14ac:dyDescent="0.2">
      <c r="A21" s="253" t="s">
        <v>155</v>
      </c>
      <c r="B21" s="27"/>
      <c r="C21" s="224"/>
      <c r="D21" s="225"/>
      <c r="E21" s="224"/>
      <c r="F21" s="225"/>
      <c r="G21" s="224"/>
    </row>
    <row r="22" spans="1:8" ht="11.25" customHeight="1" x14ac:dyDescent="0.2">
      <c r="A22" s="210" t="s">
        <v>4</v>
      </c>
      <c r="B22" s="27"/>
      <c r="C22" s="220">
        <v>67700</v>
      </c>
      <c r="D22" s="176"/>
      <c r="E22" s="220">
        <v>66200</v>
      </c>
      <c r="F22" s="176"/>
      <c r="G22" s="220">
        <v>18000</v>
      </c>
    </row>
    <row r="23" spans="1:8" ht="11.25" customHeight="1" x14ac:dyDescent="0.2">
      <c r="A23" s="210" t="s">
        <v>5</v>
      </c>
      <c r="B23" s="27"/>
      <c r="C23" s="220">
        <v>55300</v>
      </c>
      <c r="D23" s="176"/>
      <c r="E23" s="220">
        <v>54100</v>
      </c>
      <c r="F23" s="176"/>
      <c r="G23" s="220">
        <v>18000</v>
      </c>
    </row>
    <row r="24" spans="1:8" ht="11.25" customHeight="1" x14ac:dyDescent="0.2">
      <c r="A24" s="210" t="s">
        <v>23</v>
      </c>
      <c r="B24" s="27"/>
      <c r="C24" s="220">
        <v>58900</v>
      </c>
      <c r="D24" s="176"/>
      <c r="E24" s="220">
        <v>57600</v>
      </c>
      <c r="F24" s="176"/>
      <c r="G24" s="220">
        <v>18000</v>
      </c>
    </row>
    <row r="25" spans="1:8" ht="11.25" customHeight="1" x14ac:dyDescent="0.2">
      <c r="A25" s="212" t="s">
        <v>172</v>
      </c>
      <c r="B25" s="27"/>
      <c r="C25" s="213">
        <v>182000</v>
      </c>
      <c r="D25" s="226"/>
      <c r="E25" s="213">
        <v>178000</v>
      </c>
      <c r="F25" s="226"/>
      <c r="G25" s="213">
        <v>54000</v>
      </c>
    </row>
    <row r="26" spans="1:8" s="23" customFormat="1" ht="11.25" customHeight="1" x14ac:dyDescent="0.2">
      <c r="A26" s="360" t="s">
        <v>144</v>
      </c>
      <c r="B26" s="360"/>
      <c r="C26" s="360"/>
      <c r="D26" s="360"/>
      <c r="E26" s="360"/>
      <c r="F26" s="360"/>
      <c r="G26" s="360"/>
      <c r="H26" s="167"/>
    </row>
    <row r="27" spans="1:8" s="23" customFormat="1" ht="11.25" customHeight="1" x14ac:dyDescent="0.2">
      <c r="A27" s="352" t="s">
        <v>35</v>
      </c>
      <c r="B27" s="352"/>
      <c r="C27" s="352"/>
      <c r="D27" s="352"/>
      <c r="E27" s="352"/>
      <c r="F27" s="352"/>
      <c r="G27" s="352"/>
    </row>
    <row r="28" spans="1:8" s="23" customFormat="1" ht="11.25" customHeight="1" x14ac:dyDescent="0.2">
      <c r="A28" s="352" t="s">
        <v>36</v>
      </c>
      <c r="B28" s="352"/>
      <c r="C28" s="352"/>
      <c r="D28" s="352"/>
      <c r="E28" s="352"/>
      <c r="F28" s="352"/>
      <c r="G28" s="352"/>
    </row>
    <row r="29" spans="1:8" ht="22.5" customHeight="1" x14ac:dyDescent="0.2">
      <c r="A29" s="355" t="s">
        <v>142</v>
      </c>
      <c r="B29" s="354"/>
      <c r="C29" s="354"/>
      <c r="D29" s="354"/>
      <c r="E29" s="354"/>
      <c r="F29" s="354"/>
      <c r="G29" s="354"/>
    </row>
    <row r="30" spans="1:8" ht="11.25" customHeight="1" x14ac:dyDescent="0.2">
      <c r="A30" s="25"/>
    </row>
    <row r="31" spans="1:8" ht="11.25" customHeight="1" x14ac:dyDescent="0.2">
      <c r="A31" s="25"/>
    </row>
    <row r="35" spans="1:1" ht="11.25" customHeight="1" x14ac:dyDescent="0.2">
      <c r="A35" s="29"/>
    </row>
  </sheetData>
  <mergeCells count="11">
    <mergeCell ref="A6:G6"/>
    <mergeCell ref="A1:G1"/>
    <mergeCell ref="A2:G2"/>
    <mergeCell ref="A3:G3"/>
    <mergeCell ref="A4:G4"/>
    <mergeCell ref="A5:G5"/>
    <mergeCell ref="C7:E7"/>
    <mergeCell ref="A26:G26"/>
    <mergeCell ref="A27:G27"/>
    <mergeCell ref="A28:G28"/>
    <mergeCell ref="A29:G2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3673-B1E7-428A-A9E2-F39A2A0B8C2F}">
  <dimension ref="A1:D27"/>
  <sheetViews>
    <sheetView zoomScaleNormal="100" workbookViewId="0">
      <selection sqref="A1:C1"/>
    </sheetView>
  </sheetViews>
  <sheetFormatPr defaultColWidth="12.5" defaultRowHeight="11.25" x14ac:dyDescent="0.2"/>
  <cols>
    <col min="1" max="1" width="30.6640625" style="44" customWidth="1"/>
    <col min="2" max="2" width="2.1640625" style="44" customWidth="1"/>
    <col min="3" max="3" width="15.33203125" style="44" customWidth="1"/>
    <col min="4" max="16384" width="12.5" style="12"/>
  </cols>
  <sheetData>
    <row r="1" spans="1:3" x14ac:dyDescent="0.2">
      <c r="A1" s="363" t="s">
        <v>37</v>
      </c>
      <c r="B1" s="363"/>
      <c r="C1" s="363"/>
    </row>
    <row r="2" spans="1:3" x14ac:dyDescent="0.2">
      <c r="A2" s="363" t="s">
        <v>38</v>
      </c>
      <c r="B2" s="363"/>
      <c r="C2" s="363"/>
    </row>
    <row r="3" spans="1:3" x14ac:dyDescent="0.2">
      <c r="A3" s="363" t="s">
        <v>39</v>
      </c>
      <c r="B3" s="363"/>
      <c r="C3" s="363"/>
    </row>
    <row r="4" spans="1:3" x14ac:dyDescent="0.2">
      <c r="A4" s="364"/>
      <c r="B4" s="364"/>
      <c r="C4" s="364"/>
    </row>
    <row r="5" spans="1:3" x14ac:dyDescent="0.2">
      <c r="A5" s="168"/>
      <c r="B5" s="39"/>
      <c r="C5" s="39" t="s">
        <v>40</v>
      </c>
    </row>
    <row r="6" spans="1:3" x14ac:dyDescent="0.2">
      <c r="A6" s="169" t="s">
        <v>20</v>
      </c>
      <c r="B6" s="170"/>
      <c r="C6" s="170" t="s">
        <v>41</v>
      </c>
    </row>
    <row r="7" spans="1:3" s="43" customFormat="1" x14ac:dyDescent="0.2">
      <c r="A7" s="171" t="s">
        <v>34</v>
      </c>
      <c r="B7" s="40"/>
      <c r="C7" s="41"/>
    </row>
    <row r="8" spans="1:3" s="43" customFormat="1" x14ac:dyDescent="0.2">
      <c r="A8" s="42" t="s">
        <v>23</v>
      </c>
      <c r="B8" s="40"/>
      <c r="C8" s="41">
        <v>1460000</v>
      </c>
    </row>
    <row r="9" spans="1:3" s="43" customFormat="1" x14ac:dyDescent="0.2">
      <c r="A9" s="42" t="s">
        <v>24</v>
      </c>
      <c r="B9" s="40"/>
      <c r="C9" s="41">
        <v>1460000</v>
      </c>
    </row>
    <row r="10" spans="1:3" s="43" customFormat="1" x14ac:dyDescent="0.2">
      <c r="A10" s="42" t="s">
        <v>25</v>
      </c>
      <c r="B10" s="40"/>
      <c r="C10" s="41">
        <v>1440000</v>
      </c>
    </row>
    <row r="11" spans="1:3" s="43" customFormat="1" x14ac:dyDescent="0.2">
      <c r="A11" s="42" t="s">
        <v>26</v>
      </c>
      <c r="B11" s="40"/>
      <c r="C11" s="41">
        <v>1360000</v>
      </c>
    </row>
    <row r="12" spans="1:3" s="43" customFormat="1" x14ac:dyDescent="0.2">
      <c r="A12" s="42" t="s">
        <v>27</v>
      </c>
      <c r="B12" s="40"/>
      <c r="C12" s="41">
        <v>1320000</v>
      </c>
    </row>
    <row r="13" spans="1:3" s="43" customFormat="1" x14ac:dyDescent="0.2">
      <c r="A13" s="42" t="s">
        <v>28</v>
      </c>
      <c r="B13" s="40"/>
      <c r="C13" s="41">
        <v>1370000</v>
      </c>
    </row>
    <row r="14" spans="1:3" s="43" customFormat="1" x14ac:dyDescent="0.2">
      <c r="A14" s="42" t="s">
        <v>29</v>
      </c>
      <c r="B14" s="40"/>
      <c r="C14" s="175">
        <v>1310000</v>
      </c>
    </row>
    <row r="15" spans="1:3" s="43" customFormat="1" x14ac:dyDescent="0.2">
      <c r="A15" s="42" t="s">
        <v>30</v>
      </c>
      <c r="B15" s="40"/>
      <c r="C15" s="175">
        <v>1350000</v>
      </c>
    </row>
    <row r="16" spans="1:3" s="43" customFormat="1" x14ac:dyDescent="0.2">
      <c r="A16" s="42" t="s">
        <v>31</v>
      </c>
      <c r="B16" s="40"/>
      <c r="C16" s="175">
        <v>1320000</v>
      </c>
    </row>
    <row r="17" spans="1:4" s="43" customFormat="1" x14ac:dyDescent="0.2">
      <c r="A17" s="42" t="s">
        <v>32</v>
      </c>
      <c r="B17" s="40"/>
      <c r="C17" s="175">
        <v>1250000</v>
      </c>
    </row>
    <row r="18" spans="1:4" s="43" customFormat="1" x14ac:dyDescent="0.2">
      <c r="A18" s="173" t="s">
        <v>172</v>
      </c>
      <c r="B18" s="40"/>
      <c r="C18" s="175">
        <v>4160000</v>
      </c>
      <c r="D18" s="233"/>
    </row>
    <row r="19" spans="1:4" s="43" customFormat="1" x14ac:dyDescent="0.2">
      <c r="A19" s="173" t="s">
        <v>33</v>
      </c>
      <c r="B19" s="186"/>
      <c r="C19" s="229">
        <v>16300000</v>
      </c>
    </row>
    <row r="20" spans="1:4" s="43" customFormat="1" x14ac:dyDescent="0.2">
      <c r="A20" s="171" t="s">
        <v>155</v>
      </c>
      <c r="B20" s="186"/>
      <c r="C20" s="227"/>
    </row>
    <row r="21" spans="1:4" s="43" customFormat="1" x14ac:dyDescent="0.2">
      <c r="A21" s="172" t="s">
        <v>4</v>
      </c>
      <c r="B21" s="186"/>
      <c r="C21" s="231">
        <v>1290000</v>
      </c>
    </row>
    <row r="22" spans="1:4" ht="11.25" customHeight="1" x14ac:dyDescent="0.2">
      <c r="A22" s="172" t="s">
        <v>5</v>
      </c>
      <c r="B22" s="186"/>
      <c r="C22" s="231">
        <v>1280000</v>
      </c>
    </row>
    <row r="23" spans="1:4" ht="11.25" customHeight="1" x14ac:dyDescent="0.2">
      <c r="A23" s="42" t="s">
        <v>23</v>
      </c>
      <c r="B23" s="186"/>
      <c r="C23" s="264">
        <v>1380000</v>
      </c>
    </row>
    <row r="24" spans="1:4" ht="11.25" customHeight="1" x14ac:dyDescent="0.2">
      <c r="A24" s="230" t="s">
        <v>172</v>
      </c>
      <c r="B24" s="131"/>
      <c r="C24" s="232">
        <v>3940000</v>
      </c>
    </row>
    <row r="25" spans="1:4" ht="22.5" customHeight="1" x14ac:dyDescent="0.2">
      <c r="A25" s="365" t="s">
        <v>42</v>
      </c>
      <c r="B25" s="365"/>
      <c r="C25" s="365"/>
    </row>
    <row r="26" spans="1:4" ht="11.25" customHeight="1" x14ac:dyDescent="0.2">
      <c r="A26" s="366"/>
      <c r="B26" s="366"/>
      <c r="C26" s="366"/>
    </row>
    <row r="27" spans="1:4" x14ac:dyDescent="0.2">
      <c r="A27" s="352" t="s">
        <v>43</v>
      </c>
      <c r="B27" s="352"/>
      <c r="C27" s="352"/>
    </row>
  </sheetData>
  <mergeCells count="7">
    <mergeCell ref="A27:C27"/>
    <mergeCell ref="A1:C1"/>
    <mergeCell ref="A2:C2"/>
    <mergeCell ref="A3:C3"/>
    <mergeCell ref="A4:C4"/>
    <mergeCell ref="A25:C25"/>
    <mergeCell ref="A26:C26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C772-95AF-417E-B74A-43C785A8902E}">
  <dimension ref="A1:M35"/>
  <sheetViews>
    <sheetView zoomScaleNormal="100" workbookViewId="0">
      <selection sqref="A1:M1"/>
    </sheetView>
  </sheetViews>
  <sheetFormatPr defaultRowHeight="11.25" x14ac:dyDescent="0.2"/>
  <cols>
    <col min="1" max="1" width="28.83203125" customWidth="1"/>
    <col min="2" max="2" width="1.83203125" customWidth="1"/>
    <col min="3" max="3" width="10.33203125" bestFit="1" customWidth="1"/>
    <col min="4" max="4" width="1.83203125" customWidth="1"/>
    <col min="5" max="5" width="11" customWidth="1"/>
    <col min="6" max="6" width="1.83203125" customWidth="1"/>
    <col min="7" max="7" width="10.33203125" bestFit="1" customWidth="1"/>
    <col min="8" max="8" width="1.83203125" customWidth="1"/>
    <col min="9" max="9" width="9.6640625" bestFit="1" customWidth="1"/>
    <col min="10" max="10" width="1.6640625" customWidth="1"/>
    <col min="11" max="11" width="10.33203125" bestFit="1" customWidth="1"/>
    <col min="12" max="12" width="1.83203125" customWidth="1"/>
    <col min="13" max="13" width="9.6640625" bestFit="1" customWidth="1"/>
  </cols>
  <sheetData>
    <row r="1" spans="1:13" x14ac:dyDescent="0.2">
      <c r="A1" s="363" t="s">
        <v>44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x14ac:dyDescent="0.2">
      <c r="A2" s="372" t="s">
        <v>45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x14ac:dyDescent="0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x14ac:dyDescent="0.2">
      <c r="A4" s="372" t="s">
        <v>46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x14ac:dyDescent="0.2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x14ac:dyDescent="0.2">
      <c r="A6" s="24"/>
      <c r="B6" s="24"/>
      <c r="C6" s="282"/>
      <c r="D6" s="282"/>
      <c r="E6" s="282"/>
      <c r="F6" s="282"/>
      <c r="G6" s="373" t="s">
        <v>136</v>
      </c>
      <c r="H6" s="373"/>
      <c r="I6" s="373"/>
      <c r="J6" s="373"/>
      <c r="K6" s="373"/>
      <c r="L6" s="373"/>
      <c r="M6" s="373"/>
    </row>
    <row r="7" spans="1:13" x14ac:dyDescent="0.2">
      <c r="A7" s="24"/>
      <c r="B7" s="24"/>
      <c r="C7" s="369" t="s">
        <v>2</v>
      </c>
      <c r="D7" s="369"/>
      <c r="E7" s="369"/>
      <c r="F7" s="282"/>
      <c r="G7" s="370" t="s">
        <v>23</v>
      </c>
      <c r="H7" s="370"/>
      <c r="I7" s="369"/>
      <c r="K7" s="370" t="s">
        <v>168</v>
      </c>
      <c r="L7" s="370"/>
      <c r="M7" s="369"/>
    </row>
    <row r="8" spans="1:13" x14ac:dyDescent="0.2">
      <c r="A8" s="24"/>
      <c r="B8" s="24"/>
      <c r="C8" s="282" t="s">
        <v>40</v>
      </c>
      <c r="D8" s="282"/>
      <c r="E8" s="282" t="s">
        <v>47</v>
      </c>
      <c r="F8" s="282"/>
      <c r="G8" s="282" t="s">
        <v>40</v>
      </c>
      <c r="H8" s="282"/>
      <c r="I8" s="282" t="s">
        <v>47</v>
      </c>
      <c r="K8" s="282" t="s">
        <v>40</v>
      </c>
      <c r="L8" s="282"/>
      <c r="M8" s="282" t="s">
        <v>47</v>
      </c>
    </row>
    <row r="9" spans="1:13" x14ac:dyDescent="0.2">
      <c r="A9" s="281" t="s">
        <v>48</v>
      </c>
      <c r="B9" s="290"/>
      <c r="C9" s="281" t="s">
        <v>41</v>
      </c>
      <c r="D9" s="281"/>
      <c r="E9" s="281" t="s">
        <v>49</v>
      </c>
      <c r="F9" s="281"/>
      <c r="G9" s="281" t="s">
        <v>41</v>
      </c>
      <c r="H9" s="281"/>
      <c r="I9" s="281" t="s">
        <v>49</v>
      </c>
      <c r="K9" s="281" t="s">
        <v>41</v>
      </c>
      <c r="L9" s="281"/>
      <c r="M9" s="281" t="s">
        <v>49</v>
      </c>
    </row>
    <row r="10" spans="1:13" x14ac:dyDescent="0.2">
      <c r="A10" s="95" t="s">
        <v>50</v>
      </c>
      <c r="B10" s="291"/>
      <c r="C10" s="70">
        <v>4870</v>
      </c>
      <c r="D10" s="292"/>
      <c r="E10" s="86">
        <v>9880</v>
      </c>
      <c r="F10" s="87"/>
      <c r="G10" s="71">
        <v>588</v>
      </c>
      <c r="H10" s="71"/>
      <c r="I10" s="86">
        <v>793</v>
      </c>
      <c r="J10" s="214"/>
      <c r="K10" s="71">
        <v>10800</v>
      </c>
      <c r="L10" s="71"/>
      <c r="M10" s="86">
        <v>12000</v>
      </c>
    </row>
    <row r="11" spans="1:13" x14ac:dyDescent="0.2">
      <c r="A11" s="293" t="s">
        <v>51</v>
      </c>
      <c r="B11" s="294"/>
      <c r="C11" s="15"/>
      <c r="D11" s="15"/>
      <c r="E11" s="15"/>
      <c r="F11" s="21"/>
      <c r="G11" s="21"/>
      <c r="H11" s="21"/>
      <c r="I11" s="21"/>
      <c r="K11" s="21"/>
      <c r="L11" s="21"/>
      <c r="M11" s="21"/>
    </row>
    <row r="12" spans="1:13" x14ac:dyDescent="0.2">
      <c r="A12" s="295" t="s">
        <v>10</v>
      </c>
      <c r="B12" s="296"/>
      <c r="C12" s="70">
        <v>762000</v>
      </c>
      <c r="D12" s="84"/>
      <c r="E12" s="71">
        <v>2720000</v>
      </c>
      <c r="F12" s="83"/>
      <c r="G12" s="71">
        <v>69600</v>
      </c>
      <c r="H12" s="71"/>
      <c r="I12" s="70">
        <v>248000</v>
      </c>
      <c r="K12" s="71">
        <v>244000</v>
      </c>
      <c r="L12" s="71"/>
      <c r="M12" s="70">
        <v>848000</v>
      </c>
    </row>
    <row r="13" spans="1:13" x14ac:dyDescent="0.2">
      <c r="A13" s="295" t="s">
        <v>52</v>
      </c>
      <c r="B13" s="297"/>
      <c r="C13" s="16">
        <v>3770</v>
      </c>
      <c r="D13" s="15"/>
      <c r="E13" s="71">
        <v>15200</v>
      </c>
      <c r="F13" s="298"/>
      <c r="G13" s="71">
        <v>585</v>
      </c>
      <c r="H13" s="71"/>
      <c r="I13" s="70">
        <v>1910</v>
      </c>
      <c r="J13" s="214"/>
      <c r="K13" s="71">
        <v>1260</v>
      </c>
      <c r="L13" s="71"/>
      <c r="M13" s="70">
        <v>4780</v>
      </c>
    </row>
    <row r="14" spans="1:13" x14ac:dyDescent="0.2">
      <c r="A14" s="293" t="s">
        <v>53</v>
      </c>
      <c r="B14" s="294"/>
      <c r="C14" s="81"/>
      <c r="D14" s="81"/>
      <c r="E14" s="81"/>
      <c r="F14" s="88"/>
      <c r="G14" s="21"/>
      <c r="H14" s="21"/>
      <c r="I14" s="21"/>
      <c r="K14" s="21"/>
      <c r="L14" s="21"/>
      <c r="M14" s="21"/>
    </row>
    <row r="15" spans="1:13" x14ac:dyDescent="0.2">
      <c r="A15" s="96" t="s">
        <v>54</v>
      </c>
      <c r="B15" s="296"/>
      <c r="C15" s="16">
        <v>3520</v>
      </c>
      <c r="D15" s="16"/>
      <c r="E15" s="16">
        <v>16300</v>
      </c>
      <c r="F15" s="80"/>
      <c r="G15" s="71">
        <v>287</v>
      </c>
      <c r="H15" s="71"/>
      <c r="I15" s="71">
        <v>1360</v>
      </c>
      <c r="K15" s="71">
        <v>834</v>
      </c>
      <c r="L15" s="71"/>
      <c r="M15" s="71">
        <v>3710</v>
      </c>
    </row>
    <row r="16" spans="1:13" x14ac:dyDescent="0.2">
      <c r="A16" s="299" t="s">
        <v>55</v>
      </c>
      <c r="B16" s="297"/>
      <c r="C16" s="285">
        <v>1680</v>
      </c>
      <c r="D16" s="285"/>
      <c r="E16" s="285">
        <v>9840</v>
      </c>
      <c r="F16" s="300"/>
      <c r="G16" s="300">
        <v>172</v>
      </c>
      <c r="H16" s="300"/>
      <c r="I16" s="300">
        <v>1090</v>
      </c>
      <c r="J16" s="214"/>
      <c r="K16" s="300">
        <v>329</v>
      </c>
      <c r="L16" s="300"/>
      <c r="M16" s="300">
        <v>2020</v>
      </c>
    </row>
    <row r="17" spans="1:13" x14ac:dyDescent="0.2">
      <c r="A17" s="278" t="s">
        <v>151</v>
      </c>
      <c r="B17" s="301"/>
      <c r="C17" s="89"/>
      <c r="D17" s="89"/>
      <c r="E17" s="89"/>
      <c r="F17" s="90"/>
      <c r="G17" s="91"/>
      <c r="H17" s="91"/>
      <c r="I17" s="91"/>
      <c r="K17" s="91"/>
      <c r="L17" s="91"/>
      <c r="M17" s="91"/>
    </row>
    <row r="18" spans="1:13" x14ac:dyDescent="0.2">
      <c r="A18" s="42" t="s">
        <v>96</v>
      </c>
      <c r="B18" s="302"/>
      <c r="C18" s="92" t="s">
        <v>9</v>
      </c>
      <c r="D18" s="93"/>
      <c r="E18" s="92" t="s">
        <v>9</v>
      </c>
      <c r="F18" s="94"/>
      <c r="G18" s="92" t="s">
        <v>9</v>
      </c>
      <c r="H18" s="16"/>
      <c r="I18" s="92" t="s">
        <v>9</v>
      </c>
      <c r="K18" s="92" t="s">
        <v>9</v>
      </c>
      <c r="L18" s="16"/>
      <c r="M18" s="92" t="s">
        <v>9</v>
      </c>
    </row>
    <row r="19" spans="1:13" x14ac:dyDescent="0.2">
      <c r="A19" s="303" t="s">
        <v>56</v>
      </c>
      <c r="B19" s="304"/>
      <c r="C19" s="285">
        <v>4370</v>
      </c>
      <c r="D19" s="305"/>
      <c r="E19" s="285">
        <v>8550</v>
      </c>
      <c r="F19" s="305"/>
      <c r="G19" s="300">
        <v>279</v>
      </c>
      <c r="H19" s="300"/>
      <c r="I19" s="300">
        <v>692</v>
      </c>
      <c r="J19" s="214"/>
      <c r="K19" s="300">
        <v>1620</v>
      </c>
      <c r="L19" s="300"/>
      <c r="M19" s="300">
        <v>4100</v>
      </c>
    </row>
    <row r="20" spans="1:13" x14ac:dyDescent="0.2">
      <c r="A20" s="303" t="s">
        <v>97</v>
      </c>
      <c r="B20" s="306"/>
      <c r="C20" s="285">
        <v>5610</v>
      </c>
      <c r="D20" s="305"/>
      <c r="E20" s="285">
        <v>12000</v>
      </c>
      <c r="F20" s="305"/>
      <c r="G20" s="300">
        <v>37</v>
      </c>
      <c r="H20" s="300"/>
      <c r="I20" s="300">
        <v>25</v>
      </c>
      <c r="J20" s="214"/>
      <c r="K20" s="300">
        <v>1000</v>
      </c>
      <c r="L20" s="300"/>
      <c r="M20" s="300">
        <v>584</v>
      </c>
    </row>
    <row r="21" spans="1:13" x14ac:dyDescent="0.2">
      <c r="A21" s="97" t="s">
        <v>57</v>
      </c>
      <c r="B21" s="307"/>
      <c r="C21" s="15"/>
      <c r="D21" s="15"/>
      <c r="E21" s="15"/>
      <c r="F21" s="85"/>
      <c r="G21" s="85"/>
      <c r="H21" s="85"/>
      <c r="I21" s="85"/>
      <c r="K21" s="85"/>
      <c r="L21" s="85"/>
      <c r="M21" s="85"/>
    </row>
    <row r="22" spans="1:13" x14ac:dyDescent="0.2">
      <c r="A22" s="295" t="s">
        <v>58</v>
      </c>
      <c r="B22" s="296"/>
      <c r="C22" s="70">
        <v>19800</v>
      </c>
      <c r="D22" s="87"/>
      <c r="E22" s="70">
        <v>92600</v>
      </c>
      <c r="F22" s="87"/>
      <c r="G22" s="70">
        <v>1820</v>
      </c>
      <c r="H22" s="71"/>
      <c r="I22" s="70">
        <v>8600</v>
      </c>
      <c r="K22" s="70">
        <v>4810</v>
      </c>
      <c r="L22" s="71"/>
      <c r="M22" s="70">
        <v>22300</v>
      </c>
    </row>
    <row r="23" spans="1:13" x14ac:dyDescent="0.2">
      <c r="A23" s="303" t="s">
        <v>59</v>
      </c>
      <c r="B23" s="297"/>
      <c r="C23" s="285">
        <v>10900</v>
      </c>
      <c r="D23" s="285"/>
      <c r="E23" s="285">
        <v>23300</v>
      </c>
      <c r="F23" s="300"/>
      <c r="G23" s="300">
        <v>1440</v>
      </c>
      <c r="H23" s="300"/>
      <c r="I23" s="300">
        <v>3170</v>
      </c>
      <c r="J23" s="214"/>
      <c r="K23" s="300">
        <v>3150</v>
      </c>
      <c r="L23" s="300"/>
      <c r="M23" s="300">
        <v>6780</v>
      </c>
    </row>
    <row r="24" spans="1:13" x14ac:dyDescent="0.2">
      <c r="A24" s="88" t="s">
        <v>60</v>
      </c>
      <c r="B24" s="308"/>
      <c r="C24" s="81"/>
      <c r="D24" s="81"/>
      <c r="E24" s="81"/>
      <c r="F24" s="21"/>
      <c r="G24" s="21"/>
      <c r="H24" s="21"/>
      <c r="I24" s="21"/>
      <c r="K24" s="21"/>
      <c r="L24" s="21"/>
      <c r="M24" s="21"/>
    </row>
    <row r="25" spans="1:13" x14ac:dyDescent="0.2">
      <c r="A25" s="295" t="s">
        <v>61</v>
      </c>
      <c r="B25" s="296"/>
      <c r="C25" s="70">
        <v>1110</v>
      </c>
      <c r="D25" s="82"/>
      <c r="E25" s="70">
        <v>4520</v>
      </c>
      <c r="F25" s="71"/>
      <c r="G25" s="71">
        <v>16</v>
      </c>
      <c r="H25" s="71"/>
      <c r="I25" s="71">
        <v>48</v>
      </c>
      <c r="K25" s="71">
        <v>43</v>
      </c>
      <c r="L25" s="71"/>
      <c r="M25" s="71">
        <v>99</v>
      </c>
    </row>
    <row r="26" spans="1:13" x14ac:dyDescent="0.2">
      <c r="A26" s="295" t="s">
        <v>63</v>
      </c>
      <c r="B26" s="297"/>
      <c r="C26" s="285">
        <v>453</v>
      </c>
      <c r="D26" s="305"/>
      <c r="E26" s="285">
        <v>2990</v>
      </c>
      <c r="F26" s="309"/>
      <c r="G26" s="300">
        <v>23</v>
      </c>
      <c r="H26" s="300"/>
      <c r="I26" s="300">
        <v>134</v>
      </c>
      <c r="J26" s="214"/>
      <c r="K26" s="300">
        <v>161</v>
      </c>
      <c r="L26" s="300"/>
      <c r="M26" s="300">
        <v>809</v>
      </c>
    </row>
    <row r="27" spans="1:13" x14ac:dyDescent="0.2">
      <c r="A27" s="295" t="s">
        <v>62</v>
      </c>
      <c r="B27" s="297"/>
      <c r="C27" s="285">
        <v>104000</v>
      </c>
      <c r="D27" s="305"/>
      <c r="E27" s="285">
        <v>373000</v>
      </c>
      <c r="F27" s="305"/>
      <c r="G27" s="285">
        <v>9210</v>
      </c>
      <c r="H27" s="300"/>
      <c r="I27" s="300">
        <v>31400</v>
      </c>
      <c r="J27" s="214"/>
      <c r="K27" s="285">
        <v>26300</v>
      </c>
      <c r="L27" s="300"/>
      <c r="M27" s="300">
        <v>89500</v>
      </c>
    </row>
    <row r="28" spans="1:13" x14ac:dyDescent="0.2">
      <c r="A28" s="303" t="s">
        <v>64</v>
      </c>
      <c r="B28" s="297"/>
      <c r="C28" s="285">
        <v>95100</v>
      </c>
      <c r="D28" s="310"/>
      <c r="E28" s="285">
        <v>123000</v>
      </c>
      <c r="F28" s="309"/>
      <c r="G28" s="300">
        <v>5590</v>
      </c>
      <c r="H28" s="300"/>
      <c r="I28" s="285">
        <v>6110</v>
      </c>
      <c r="J28" s="214"/>
      <c r="K28" s="300">
        <v>17500</v>
      </c>
      <c r="L28" s="300"/>
      <c r="M28" s="285">
        <v>17200</v>
      </c>
    </row>
    <row r="29" spans="1:13" x14ac:dyDescent="0.2">
      <c r="A29" s="303" t="s">
        <v>65</v>
      </c>
      <c r="B29" s="297"/>
      <c r="C29" s="286">
        <v>1930</v>
      </c>
      <c r="D29" s="310"/>
      <c r="E29" s="286">
        <v>9710</v>
      </c>
      <c r="F29" s="309"/>
      <c r="G29" s="286">
        <v>100</v>
      </c>
      <c r="H29" s="311"/>
      <c r="I29" s="311">
        <v>1000</v>
      </c>
      <c r="J29" s="214"/>
      <c r="K29" s="286">
        <v>479</v>
      </c>
      <c r="L29" s="311"/>
      <c r="M29" s="311">
        <v>2490</v>
      </c>
    </row>
    <row r="30" spans="1:13" ht="11.25" customHeight="1" x14ac:dyDescent="0.2">
      <c r="A30" s="371" t="s">
        <v>129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</row>
    <row r="31" spans="1:13" ht="11.25" customHeight="1" x14ac:dyDescent="0.2">
      <c r="A31" s="368" t="s">
        <v>66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</row>
    <row r="32" spans="1:13" ht="11.25" customHeight="1" x14ac:dyDescent="0.2">
      <c r="A32" s="352" t="s">
        <v>149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</row>
    <row r="33" spans="1:13" ht="11.25" customHeight="1" x14ac:dyDescent="0.2">
      <c r="A33" s="352" t="s">
        <v>150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</row>
    <row r="34" spans="1:13" ht="11.25" customHeight="1" x14ac:dyDescent="0.2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</row>
    <row r="35" spans="1:13" ht="11.25" customHeight="1" x14ac:dyDescent="0.2">
      <c r="A35" s="368" t="s">
        <v>67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</row>
  </sheetData>
  <mergeCells count="15">
    <mergeCell ref="G6:M6"/>
    <mergeCell ref="A1:M1"/>
    <mergeCell ref="A2:M2"/>
    <mergeCell ref="A3:M3"/>
    <mergeCell ref="A4:M4"/>
    <mergeCell ref="A5:M5"/>
    <mergeCell ref="A33:M33"/>
    <mergeCell ref="A34:M34"/>
    <mergeCell ref="A35:M35"/>
    <mergeCell ref="C7:E7"/>
    <mergeCell ref="G7:I7"/>
    <mergeCell ref="K7:M7"/>
    <mergeCell ref="A30:M30"/>
    <mergeCell ref="A31:M31"/>
    <mergeCell ref="A32:M32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EC6C-CA27-48DA-BFAD-4C15461CA84F}">
  <dimension ref="A1:M61"/>
  <sheetViews>
    <sheetView zoomScaleNormal="100" zoomScaleSheetLayoutView="100" workbookViewId="0">
      <selection sqref="A1:M1"/>
    </sheetView>
  </sheetViews>
  <sheetFormatPr defaultColWidth="9.33203125" defaultRowHeight="11.25" customHeight="1" x14ac:dyDescent="0.2"/>
  <cols>
    <col min="1" max="1" width="29.5" style="334" bestFit="1" customWidth="1"/>
    <col min="2" max="2" width="1.83203125" style="334" customWidth="1"/>
    <col min="3" max="3" width="7.6640625" style="334" bestFit="1" customWidth="1"/>
    <col min="4" max="4" width="1.83203125" style="335" customWidth="1"/>
    <col min="5" max="5" width="7.6640625" style="334" bestFit="1" customWidth="1"/>
    <col min="6" max="6" width="2.33203125" style="334" customWidth="1"/>
    <col min="7" max="7" width="14.6640625" style="334" bestFit="1" customWidth="1"/>
    <col min="8" max="8" width="1.6640625" style="334" customWidth="1"/>
    <col min="9" max="9" width="7.33203125" style="334" bestFit="1" customWidth="1"/>
    <col min="10" max="10" width="1.83203125" style="334" customWidth="1"/>
    <col min="11" max="11" width="10" style="334" customWidth="1"/>
    <col min="12" max="12" width="1.6640625" style="15" customWidth="1"/>
    <col min="13" max="13" width="14.6640625" style="334" bestFit="1" customWidth="1"/>
    <col min="14" max="16384" width="9.33203125" style="15"/>
  </cols>
  <sheetData>
    <row r="1" spans="1:13" ht="11.25" customHeight="1" x14ac:dyDescent="0.2">
      <c r="A1" s="363" t="s">
        <v>68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1.25" customHeight="1" x14ac:dyDescent="0.2">
      <c r="A2" s="363" t="s">
        <v>146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1.25" customHeight="1" x14ac:dyDescent="0.2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1.25" customHeight="1" x14ac:dyDescent="0.2">
      <c r="A4" s="363" t="s">
        <v>69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1.25" customHeight="1" x14ac:dyDescent="0.2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</row>
    <row r="6" spans="1:13" ht="11.25" customHeight="1" x14ac:dyDescent="0.2">
      <c r="A6" s="312"/>
      <c r="B6" s="312"/>
      <c r="C6" s="374" t="s">
        <v>70</v>
      </c>
      <c r="D6" s="374"/>
      <c r="E6" s="374"/>
      <c r="F6" s="374"/>
      <c r="G6" s="374"/>
      <c r="H6" s="313"/>
      <c r="I6" s="374" t="s">
        <v>71</v>
      </c>
      <c r="J6" s="374"/>
      <c r="K6" s="374"/>
      <c r="L6" s="374"/>
      <c r="M6" s="374"/>
    </row>
    <row r="7" spans="1:13" ht="11.25" customHeight="1" x14ac:dyDescent="0.2">
      <c r="A7" s="314"/>
      <c r="B7" s="314"/>
      <c r="C7" s="279"/>
      <c r="D7" s="315"/>
      <c r="E7" s="374">
        <v>2023</v>
      </c>
      <c r="F7" s="374"/>
      <c r="G7" s="374"/>
      <c r="H7" s="279"/>
      <c r="I7" s="313"/>
      <c r="J7" s="313"/>
      <c r="K7" s="374">
        <v>2023</v>
      </c>
      <c r="L7" s="374"/>
      <c r="M7" s="374"/>
    </row>
    <row r="8" spans="1:13" ht="11.25" customHeight="1" x14ac:dyDescent="0.2">
      <c r="A8" s="280" t="s">
        <v>72</v>
      </c>
      <c r="B8" s="316"/>
      <c r="C8" s="279">
        <v>2022</v>
      </c>
      <c r="D8" s="315"/>
      <c r="E8" s="279" t="s">
        <v>23</v>
      </c>
      <c r="F8" s="279"/>
      <c r="G8" s="279" t="s">
        <v>169</v>
      </c>
      <c r="H8" s="279"/>
      <c r="I8" s="279">
        <v>2022</v>
      </c>
      <c r="J8" s="279"/>
      <c r="K8" s="279" t="s">
        <v>23</v>
      </c>
      <c r="M8" s="279" t="s">
        <v>169</v>
      </c>
    </row>
    <row r="9" spans="1:13" ht="11.25" customHeight="1" x14ac:dyDescent="0.2">
      <c r="A9" s="317" t="s">
        <v>100</v>
      </c>
      <c r="B9" s="314"/>
      <c r="C9" s="17"/>
      <c r="D9" s="318"/>
      <c r="E9" s="319"/>
      <c r="F9" s="319"/>
      <c r="G9" s="319"/>
      <c r="H9" s="319"/>
      <c r="I9" s="17"/>
      <c r="J9" s="320"/>
      <c r="K9" s="319"/>
      <c r="L9" s="81"/>
      <c r="M9" s="319"/>
    </row>
    <row r="10" spans="1:13" ht="11.25" customHeight="1" x14ac:dyDescent="0.2">
      <c r="A10" s="321" t="s">
        <v>73</v>
      </c>
      <c r="B10" s="314"/>
      <c r="C10" s="78">
        <v>1610</v>
      </c>
      <c r="D10" s="322"/>
      <c r="E10" s="92" t="s">
        <v>9</v>
      </c>
      <c r="F10" s="92"/>
      <c r="G10" s="92" t="s">
        <v>9</v>
      </c>
      <c r="H10" s="92"/>
      <c r="I10" s="78">
        <v>1610</v>
      </c>
      <c r="J10" s="323"/>
      <c r="K10" s="92" t="s">
        <v>9</v>
      </c>
      <c r="M10" s="92" t="s">
        <v>9</v>
      </c>
    </row>
    <row r="11" spans="1:13" ht="11.25" customHeight="1" x14ac:dyDescent="0.2">
      <c r="A11" s="324" t="s">
        <v>81</v>
      </c>
      <c r="B11" s="314"/>
      <c r="C11" s="78">
        <v>358</v>
      </c>
      <c r="D11" s="322"/>
      <c r="E11" s="92" t="s">
        <v>9</v>
      </c>
      <c r="F11" s="92"/>
      <c r="G11" s="92" t="s">
        <v>9</v>
      </c>
      <c r="H11" s="92"/>
      <c r="I11" s="78">
        <v>358</v>
      </c>
      <c r="J11" s="323"/>
      <c r="K11" s="92" t="s">
        <v>9</v>
      </c>
      <c r="M11" s="92" t="s">
        <v>9</v>
      </c>
    </row>
    <row r="12" spans="1:13" ht="11.25" customHeight="1" x14ac:dyDescent="0.2">
      <c r="A12" s="324" t="s">
        <v>138</v>
      </c>
      <c r="B12" s="314"/>
      <c r="C12" s="92" t="s">
        <v>9</v>
      </c>
      <c r="D12" s="322"/>
      <c r="E12" s="92" t="s">
        <v>9</v>
      </c>
      <c r="F12" s="92"/>
      <c r="G12" s="78">
        <v>8</v>
      </c>
      <c r="H12" s="92"/>
      <c r="I12" s="92" t="s">
        <v>9</v>
      </c>
      <c r="J12" s="323"/>
      <c r="K12" s="92" t="s">
        <v>9</v>
      </c>
      <c r="M12" s="78">
        <v>8</v>
      </c>
    </row>
    <row r="13" spans="1:13" ht="11.25" customHeight="1" x14ac:dyDescent="0.2">
      <c r="A13" s="321" t="s">
        <v>83</v>
      </c>
      <c r="B13" s="314"/>
      <c r="C13" s="92" t="s">
        <v>9</v>
      </c>
      <c r="D13" s="322"/>
      <c r="E13" s="36">
        <v>588</v>
      </c>
      <c r="F13" s="92"/>
      <c r="G13" s="36">
        <v>893</v>
      </c>
      <c r="H13" s="92"/>
      <c r="I13" s="92" t="s">
        <v>9</v>
      </c>
      <c r="J13" s="323"/>
      <c r="K13" s="36">
        <v>588</v>
      </c>
      <c r="M13" s="36">
        <v>893</v>
      </c>
    </row>
    <row r="14" spans="1:13" ht="11.25" customHeight="1" x14ac:dyDescent="0.2">
      <c r="A14" s="324" t="s">
        <v>75</v>
      </c>
      <c r="B14" s="314"/>
      <c r="C14" s="36">
        <v>2670</v>
      </c>
      <c r="D14" s="322"/>
      <c r="E14" s="92" t="s">
        <v>9</v>
      </c>
      <c r="F14" s="92"/>
      <c r="G14" s="92" t="s">
        <v>9</v>
      </c>
      <c r="H14" s="92"/>
      <c r="I14" s="36">
        <v>2670</v>
      </c>
      <c r="J14" s="323"/>
      <c r="K14" s="92" t="s">
        <v>9</v>
      </c>
      <c r="M14" s="92" t="s">
        <v>9</v>
      </c>
    </row>
    <row r="15" spans="1:13" ht="11.25" customHeight="1" x14ac:dyDescent="0.2">
      <c r="A15" s="324" t="s">
        <v>137</v>
      </c>
      <c r="B15" s="314"/>
      <c r="C15" s="92" t="s">
        <v>9</v>
      </c>
      <c r="D15" s="322"/>
      <c r="E15" s="92" t="s">
        <v>9</v>
      </c>
      <c r="F15" s="92"/>
      <c r="G15" s="36">
        <v>9950</v>
      </c>
      <c r="H15" s="92"/>
      <c r="I15" s="92" t="s">
        <v>9</v>
      </c>
      <c r="J15" s="323"/>
      <c r="K15" s="92" t="s">
        <v>9</v>
      </c>
      <c r="M15" s="36">
        <v>9950</v>
      </c>
    </row>
    <row r="16" spans="1:13" ht="11.25" customHeight="1" x14ac:dyDescent="0.2">
      <c r="A16" s="324" t="s">
        <v>88</v>
      </c>
      <c r="B16" s="314"/>
      <c r="C16" s="36">
        <v>231</v>
      </c>
      <c r="D16" s="322"/>
      <c r="E16" s="325" t="s">
        <v>154</v>
      </c>
      <c r="F16" s="92"/>
      <c r="G16" s="325" t="s">
        <v>154</v>
      </c>
      <c r="H16" s="92"/>
      <c r="I16" s="36">
        <v>231</v>
      </c>
      <c r="J16" s="323"/>
      <c r="K16" s="325" t="s">
        <v>154</v>
      </c>
      <c r="M16" s="325" t="s">
        <v>154</v>
      </c>
    </row>
    <row r="17" spans="1:13" ht="11.25" customHeight="1" x14ac:dyDescent="0.2">
      <c r="A17" s="326" t="s">
        <v>76</v>
      </c>
      <c r="B17" s="314"/>
      <c r="C17" s="327">
        <v>4870</v>
      </c>
      <c r="D17" s="327"/>
      <c r="E17" s="327">
        <v>588</v>
      </c>
      <c r="F17" s="327"/>
      <c r="G17" s="327">
        <v>10800</v>
      </c>
      <c r="H17" s="327"/>
      <c r="I17" s="327">
        <v>4870</v>
      </c>
      <c r="J17" s="327"/>
      <c r="K17" s="327">
        <v>588</v>
      </c>
      <c r="L17" s="328"/>
      <c r="M17" s="327">
        <v>10800</v>
      </c>
    </row>
    <row r="18" spans="1:13" ht="11.25" customHeight="1" x14ac:dyDescent="0.2">
      <c r="A18" s="329" t="s">
        <v>77</v>
      </c>
      <c r="B18" s="314"/>
      <c r="C18" s="287"/>
      <c r="D18" s="94"/>
      <c r="E18" s="322"/>
      <c r="F18" s="322"/>
      <c r="G18" s="322"/>
      <c r="H18" s="322"/>
      <c r="I18" s="287"/>
      <c r="J18" s="16"/>
      <c r="K18" s="322"/>
      <c r="M18" s="322"/>
    </row>
    <row r="19" spans="1:13" ht="11.25" customHeight="1" x14ac:dyDescent="0.2">
      <c r="A19" s="321" t="s">
        <v>78</v>
      </c>
      <c r="B19" s="314"/>
      <c r="C19" s="287">
        <v>69000</v>
      </c>
      <c r="D19" s="322"/>
      <c r="E19" s="287">
        <v>301</v>
      </c>
      <c r="F19" s="92"/>
      <c r="G19" s="287">
        <v>27600</v>
      </c>
      <c r="H19" s="92"/>
      <c r="I19" s="16">
        <v>74000</v>
      </c>
      <c r="J19" s="94"/>
      <c r="K19" s="287">
        <v>301</v>
      </c>
      <c r="M19" s="287">
        <v>27600</v>
      </c>
    </row>
    <row r="20" spans="1:13" ht="11.25" customHeight="1" x14ac:dyDescent="0.2">
      <c r="A20" s="321" t="s">
        <v>79</v>
      </c>
      <c r="B20" s="314"/>
      <c r="C20" s="92" t="s">
        <v>9</v>
      </c>
      <c r="D20" s="94"/>
      <c r="E20" s="92" t="s">
        <v>9</v>
      </c>
      <c r="F20" s="16"/>
      <c r="G20" s="92" t="s">
        <v>9</v>
      </c>
      <c r="H20" s="16"/>
      <c r="I20" s="16">
        <v>1800</v>
      </c>
      <c r="J20" s="94"/>
      <c r="K20" s="92" t="s">
        <v>9</v>
      </c>
      <c r="M20" s="92" t="s">
        <v>9</v>
      </c>
    </row>
    <row r="21" spans="1:13" ht="11.25" customHeight="1" x14ac:dyDescent="0.2">
      <c r="A21" s="321" t="s">
        <v>80</v>
      </c>
      <c r="B21" s="314"/>
      <c r="C21" s="92" t="s">
        <v>9</v>
      </c>
      <c r="D21" s="94"/>
      <c r="E21" s="16">
        <v>2110</v>
      </c>
      <c r="F21" s="16"/>
      <c r="G21" s="16">
        <v>7410</v>
      </c>
      <c r="H21" s="16"/>
      <c r="I21" s="287">
        <v>10</v>
      </c>
      <c r="J21" s="94"/>
      <c r="K21" s="16">
        <v>2110</v>
      </c>
      <c r="M21" s="16">
        <v>7410</v>
      </c>
    </row>
    <row r="22" spans="1:13" ht="11.25" customHeight="1" x14ac:dyDescent="0.2">
      <c r="A22" s="321" t="s">
        <v>139</v>
      </c>
      <c r="B22" s="314"/>
      <c r="C22" s="92" t="s">
        <v>9</v>
      </c>
      <c r="D22" s="94"/>
      <c r="E22" s="92" t="s">
        <v>9</v>
      </c>
      <c r="F22" s="16"/>
      <c r="G22" s="16">
        <v>43</v>
      </c>
      <c r="H22" s="16"/>
      <c r="I22" s="92" t="s">
        <v>9</v>
      </c>
      <c r="J22" s="94"/>
      <c r="K22" s="92" t="s">
        <v>9</v>
      </c>
      <c r="M22" s="16">
        <v>43</v>
      </c>
    </row>
    <row r="23" spans="1:13" ht="11.25" customHeight="1" x14ac:dyDescent="0.2">
      <c r="A23" s="321" t="s">
        <v>73</v>
      </c>
      <c r="B23" s="314"/>
      <c r="C23" s="16">
        <v>378000</v>
      </c>
      <c r="D23" s="94"/>
      <c r="E23" s="16">
        <v>31200</v>
      </c>
      <c r="F23" s="287"/>
      <c r="G23" s="287">
        <v>80000</v>
      </c>
      <c r="H23" s="287"/>
      <c r="I23" s="16">
        <v>378000</v>
      </c>
      <c r="J23" s="94"/>
      <c r="K23" s="16">
        <v>31200</v>
      </c>
      <c r="M23" s="287">
        <v>80000</v>
      </c>
    </row>
    <row r="24" spans="1:13" ht="11.25" customHeight="1" x14ac:dyDescent="0.2">
      <c r="A24" s="321" t="s">
        <v>81</v>
      </c>
      <c r="B24" s="314"/>
      <c r="C24" s="325" t="s">
        <v>154</v>
      </c>
      <c r="D24" s="94"/>
      <c r="E24" s="16">
        <v>500</v>
      </c>
      <c r="F24" s="92"/>
      <c r="G24" s="16">
        <v>1770</v>
      </c>
      <c r="H24" s="92"/>
      <c r="I24" s="16">
        <v>502</v>
      </c>
      <c r="J24" s="16"/>
      <c r="K24" s="16">
        <v>500</v>
      </c>
      <c r="M24" s="16">
        <v>1770</v>
      </c>
    </row>
    <row r="25" spans="1:13" ht="11.25" customHeight="1" x14ac:dyDescent="0.2">
      <c r="A25" s="321" t="s">
        <v>131</v>
      </c>
      <c r="B25" s="314"/>
      <c r="C25" s="325" t="s">
        <v>154</v>
      </c>
      <c r="D25" s="94"/>
      <c r="E25" s="92" t="s">
        <v>9</v>
      </c>
      <c r="F25" s="92"/>
      <c r="G25" s="92" t="s">
        <v>9</v>
      </c>
      <c r="H25" s="92"/>
      <c r="I25" s="325" t="s">
        <v>154</v>
      </c>
      <c r="J25" s="16"/>
      <c r="K25" s="92" t="s">
        <v>9</v>
      </c>
      <c r="M25" s="92" t="s">
        <v>9</v>
      </c>
    </row>
    <row r="26" spans="1:13" ht="11.25" customHeight="1" x14ac:dyDescent="0.2">
      <c r="A26" s="321" t="s">
        <v>82</v>
      </c>
      <c r="B26" s="314"/>
      <c r="C26" s="16">
        <v>983</v>
      </c>
      <c r="D26" s="94"/>
      <c r="E26" s="92" t="s">
        <v>9</v>
      </c>
      <c r="F26" s="92"/>
      <c r="G26" s="92" t="s">
        <v>9</v>
      </c>
      <c r="H26" s="92"/>
      <c r="I26" s="16">
        <v>983</v>
      </c>
      <c r="J26" s="16"/>
      <c r="K26" s="92" t="s">
        <v>9</v>
      </c>
      <c r="M26" s="92" t="s">
        <v>9</v>
      </c>
    </row>
    <row r="27" spans="1:13" ht="11.25" customHeight="1" x14ac:dyDescent="0.2">
      <c r="A27" s="321" t="s">
        <v>90</v>
      </c>
      <c r="B27" s="314"/>
      <c r="C27" s="92" t="s">
        <v>9</v>
      </c>
      <c r="D27" s="94"/>
      <c r="E27" s="16">
        <v>496</v>
      </c>
      <c r="F27" s="92"/>
      <c r="G27" s="16">
        <v>2520</v>
      </c>
      <c r="H27" s="92"/>
      <c r="I27" s="92" t="s">
        <v>9</v>
      </c>
      <c r="J27" s="16"/>
      <c r="K27" s="16">
        <v>496</v>
      </c>
      <c r="M27" s="16">
        <v>2520</v>
      </c>
    </row>
    <row r="28" spans="1:13" ht="11.25" customHeight="1" x14ac:dyDescent="0.2">
      <c r="A28" s="321" t="s">
        <v>102</v>
      </c>
      <c r="B28" s="314"/>
      <c r="C28" s="16">
        <v>3</v>
      </c>
      <c r="D28" s="94"/>
      <c r="E28" s="92" t="s">
        <v>9</v>
      </c>
      <c r="F28" s="92"/>
      <c r="G28" s="16">
        <v>1</v>
      </c>
      <c r="H28" s="92"/>
      <c r="I28" s="16">
        <v>3</v>
      </c>
      <c r="J28" s="16"/>
      <c r="K28" s="92" t="s">
        <v>9</v>
      </c>
      <c r="M28" s="16">
        <v>1</v>
      </c>
    </row>
    <row r="29" spans="1:13" ht="11.25" customHeight="1" x14ac:dyDescent="0.2">
      <c r="A29" s="321" t="s">
        <v>91</v>
      </c>
      <c r="B29" s="314"/>
      <c r="C29" s="16">
        <v>2</v>
      </c>
      <c r="D29" s="330"/>
      <c r="E29" s="325" t="s">
        <v>154</v>
      </c>
      <c r="F29" s="92"/>
      <c r="G29" s="16">
        <v>1090</v>
      </c>
      <c r="H29" s="92"/>
      <c r="I29" s="16">
        <v>2</v>
      </c>
      <c r="J29" s="330"/>
      <c r="K29" s="325" t="s">
        <v>154</v>
      </c>
      <c r="M29" s="16">
        <v>1090</v>
      </c>
    </row>
    <row r="30" spans="1:13" ht="11.25" customHeight="1" x14ac:dyDescent="0.2">
      <c r="A30" s="321" t="s">
        <v>132</v>
      </c>
      <c r="B30" s="314"/>
      <c r="C30" s="16">
        <v>17700</v>
      </c>
      <c r="D30" s="330"/>
      <c r="E30" s="16">
        <v>14900</v>
      </c>
      <c r="F30" s="92"/>
      <c r="G30" s="16">
        <v>24400</v>
      </c>
      <c r="H30" s="92"/>
      <c r="I30" s="16">
        <v>17700</v>
      </c>
      <c r="J30" s="330"/>
      <c r="K30" s="16">
        <v>14900</v>
      </c>
      <c r="M30" s="16">
        <v>24400</v>
      </c>
    </row>
    <row r="31" spans="1:13" ht="11.25" customHeight="1" x14ac:dyDescent="0.2">
      <c r="A31" s="321" t="s">
        <v>83</v>
      </c>
      <c r="B31" s="314"/>
      <c r="C31" s="16">
        <v>88600</v>
      </c>
      <c r="D31" s="94"/>
      <c r="E31" s="16">
        <v>300</v>
      </c>
      <c r="F31" s="92"/>
      <c r="G31" s="16">
        <v>41300</v>
      </c>
      <c r="H31" s="92"/>
      <c r="I31" s="287">
        <v>94000</v>
      </c>
      <c r="J31" s="94"/>
      <c r="K31" s="16">
        <v>300</v>
      </c>
      <c r="M31" s="16">
        <v>41300</v>
      </c>
    </row>
    <row r="32" spans="1:13" ht="11.25" customHeight="1" x14ac:dyDescent="0.2">
      <c r="A32" s="321" t="s">
        <v>74</v>
      </c>
      <c r="B32" s="314"/>
      <c r="C32" s="16">
        <v>108000</v>
      </c>
      <c r="D32" s="94"/>
      <c r="E32" s="16">
        <v>9060</v>
      </c>
      <c r="F32" s="92"/>
      <c r="G32" s="16">
        <v>28000</v>
      </c>
      <c r="H32" s="92"/>
      <c r="I32" s="16">
        <v>108000</v>
      </c>
      <c r="J32" s="16"/>
      <c r="K32" s="16">
        <v>9060</v>
      </c>
      <c r="M32" s="16">
        <v>28000</v>
      </c>
    </row>
    <row r="33" spans="1:13" ht="11.25" customHeight="1" x14ac:dyDescent="0.2">
      <c r="A33" s="321" t="s">
        <v>84</v>
      </c>
      <c r="B33" s="314"/>
      <c r="C33" s="92" t="s">
        <v>9</v>
      </c>
      <c r="D33" s="94"/>
      <c r="E33" s="92" t="s">
        <v>9</v>
      </c>
      <c r="F33" s="92"/>
      <c r="G33" s="92" t="s">
        <v>9</v>
      </c>
      <c r="H33" s="92"/>
      <c r="I33" s="16">
        <v>1240</v>
      </c>
      <c r="J33" s="16"/>
      <c r="K33" s="92" t="s">
        <v>9</v>
      </c>
      <c r="M33" s="92" t="s">
        <v>9</v>
      </c>
    </row>
    <row r="34" spans="1:13" ht="11.25" customHeight="1" x14ac:dyDescent="0.2">
      <c r="A34" s="321" t="s">
        <v>117</v>
      </c>
      <c r="B34" s="314"/>
      <c r="C34" s="287">
        <v>320</v>
      </c>
      <c r="D34" s="94"/>
      <c r="E34" s="92" t="s">
        <v>9</v>
      </c>
      <c r="F34" s="92"/>
      <c r="G34" s="92" t="s">
        <v>9</v>
      </c>
      <c r="H34" s="92"/>
      <c r="I34" s="287">
        <v>320</v>
      </c>
      <c r="J34" s="16"/>
      <c r="K34" s="92" t="s">
        <v>9</v>
      </c>
      <c r="M34" s="92" t="s">
        <v>9</v>
      </c>
    </row>
    <row r="35" spans="1:13" ht="11.25" customHeight="1" x14ac:dyDescent="0.2">
      <c r="A35" s="321" t="s">
        <v>75</v>
      </c>
      <c r="B35" s="314"/>
      <c r="C35" s="287">
        <v>52900</v>
      </c>
      <c r="D35" s="94"/>
      <c r="E35" s="16">
        <v>9180</v>
      </c>
      <c r="F35" s="92"/>
      <c r="G35" s="16">
        <v>28100</v>
      </c>
      <c r="H35" s="92"/>
      <c r="I35" s="287">
        <v>52900</v>
      </c>
      <c r="J35" s="16"/>
      <c r="K35" s="16">
        <v>9180</v>
      </c>
      <c r="M35" s="16">
        <v>28100</v>
      </c>
    </row>
    <row r="36" spans="1:13" ht="11.25" customHeight="1" x14ac:dyDescent="0.2">
      <c r="A36" s="321" t="s">
        <v>85</v>
      </c>
      <c r="B36" s="314"/>
      <c r="C36" s="287">
        <v>241</v>
      </c>
      <c r="D36" s="322"/>
      <c r="E36" s="92" t="s">
        <v>9</v>
      </c>
      <c r="F36" s="92"/>
      <c r="G36" s="92" t="s">
        <v>9</v>
      </c>
      <c r="H36" s="92"/>
      <c r="I36" s="287">
        <v>241</v>
      </c>
      <c r="J36" s="16"/>
      <c r="K36" s="92" t="s">
        <v>9</v>
      </c>
      <c r="M36" s="92" t="s">
        <v>9</v>
      </c>
    </row>
    <row r="37" spans="1:13" ht="11.25" customHeight="1" x14ac:dyDescent="0.2">
      <c r="A37" s="321" t="s">
        <v>130</v>
      </c>
      <c r="B37" s="314"/>
      <c r="C37" s="287">
        <v>21</v>
      </c>
      <c r="D37" s="322"/>
      <c r="E37" s="92" t="s">
        <v>9</v>
      </c>
      <c r="F37" s="92"/>
      <c r="G37" s="287">
        <v>25</v>
      </c>
      <c r="H37" s="92"/>
      <c r="I37" s="287">
        <v>21</v>
      </c>
      <c r="J37" s="16"/>
      <c r="K37" s="92" t="s">
        <v>9</v>
      </c>
      <c r="M37" s="287">
        <v>25</v>
      </c>
    </row>
    <row r="38" spans="1:13" ht="11.25" customHeight="1" x14ac:dyDescent="0.2">
      <c r="A38" s="321" t="s">
        <v>86</v>
      </c>
      <c r="B38" s="314"/>
      <c r="C38" s="16">
        <v>5500</v>
      </c>
      <c r="D38" s="94"/>
      <c r="E38" s="92" t="s">
        <v>9</v>
      </c>
      <c r="F38" s="16"/>
      <c r="G38" s="92" t="s">
        <v>9</v>
      </c>
      <c r="H38" s="16"/>
      <c r="I38" s="287">
        <v>31600</v>
      </c>
      <c r="J38" s="16"/>
      <c r="K38" s="92" t="s">
        <v>9</v>
      </c>
      <c r="M38" s="92" t="s">
        <v>9</v>
      </c>
    </row>
    <row r="39" spans="1:13" ht="11.25" customHeight="1" x14ac:dyDescent="0.2">
      <c r="A39" s="321" t="s">
        <v>87</v>
      </c>
      <c r="B39" s="314"/>
      <c r="C39" s="287">
        <v>21</v>
      </c>
      <c r="D39" s="330"/>
      <c r="E39" s="92" t="s">
        <v>9</v>
      </c>
      <c r="F39" s="92"/>
      <c r="G39" s="92" t="s">
        <v>9</v>
      </c>
      <c r="H39" s="92"/>
      <c r="I39" s="287">
        <v>21</v>
      </c>
      <c r="J39" s="330"/>
      <c r="K39" s="92" t="s">
        <v>9</v>
      </c>
      <c r="M39" s="92" t="s">
        <v>9</v>
      </c>
    </row>
    <row r="40" spans="1:13" ht="11.25" customHeight="1" x14ac:dyDescent="0.2">
      <c r="A40" s="321" t="s">
        <v>135</v>
      </c>
      <c r="B40" s="314"/>
      <c r="C40" s="325" t="s">
        <v>154</v>
      </c>
      <c r="D40" s="330"/>
      <c r="E40" s="92" t="s">
        <v>9</v>
      </c>
      <c r="F40" s="92"/>
      <c r="G40" s="92" t="s">
        <v>9</v>
      </c>
      <c r="H40" s="92"/>
      <c r="I40" s="325" t="s">
        <v>154</v>
      </c>
      <c r="J40" s="330"/>
      <c r="K40" s="92" t="s">
        <v>9</v>
      </c>
      <c r="M40" s="92" t="s">
        <v>9</v>
      </c>
    </row>
    <row r="41" spans="1:13" ht="11.25" customHeight="1" x14ac:dyDescent="0.2">
      <c r="A41" s="321" t="s">
        <v>93</v>
      </c>
      <c r="B41" s="314"/>
      <c r="C41" s="287">
        <v>20</v>
      </c>
      <c r="D41" s="330"/>
      <c r="E41" s="287">
        <v>1640</v>
      </c>
      <c r="F41" s="92"/>
      <c r="G41" s="287">
        <v>1640</v>
      </c>
      <c r="H41" s="92"/>
      <c r="I41" s="287">
        <v>20</v>
      </c>
      <c r="J41" s="330"/>
      <c r="K41" s="287">
        <v>1640</v>
      </c>
      <c r="M41" s="287">
        <v>1640</v>
      </c>
    </row>
    <row r="42" spans="1:13" ht="11.25" customHeight="1" x14ac:dyDescent="0.2">
      <c r="A42" s="326" t="s">
        <v>76</v>
      </c>
      <c r="B42" s="314"/>
      <c r="C42" s="327">
        <v>722000</v>
      </c>
      <c r="D42" s="327"/>
      <c r="E42" s="327">
        <v>69600</v>
      </c>
      <c r="F42" s="327"/>
      <c r="G42" s="327">
        <v>244000</v>
      </c>
      <c r="H42" s="327"/>
      <c r="I42" s="327">
        <v>762000</v>
      </c>
      <c r="J42" s="327"/>
      <c r="K42" s="327">
        <v>69600</v>
      </c>
      <c r="L42" s="328"/>
      <c r="M42" s="327">
        <v>244000</v>
      </c>
    </row>
    <row r="43" spans="1:13" ht="11.25" customHeight="1" x14ac:dyDescent="0.2">
      <c r="A43" s="329" t="s">
        <v>89</v>
      </c>
      <c r="B43" s="314"/>
      <c r="C43" s="287"/>
      <c r="D43" s="94"/>
      <c r="E43" s="94"/>
      <c r="F43" s="94"/>
      <c r="G43" s="94"/>
      <c r="H43" s="94"/>
      <c r="I43" s="287"/>
      <c r="J43" s="16"/>
      <c r="K43" s="94"/>
      <c r="M43" s="94"/>
    </row>
    <row r="44" spans="1:13" ht="11.25" customHeight="1" x14ac:dyDescent="0.2">
      <c r="A44" s="321" t="s">
        <v>78</v>
      </c>
      <c r="B44" s="314"/>
      <c r="C44" s="287">
        <v>197</v>
      </c>
      <c r="D44" s="94"/>
      <c r="E44" s="92" t="s">
        <v>9</v>
      </c>
      <c r="F44" s="94"/>
      <c r="G44" s="16">
        <v>126</v>
      </c>
      <c r="H44" s="94"/>
      <c r="I44" s="287">
        <v>148</v>
      </c>
      <c r="J44" s="16"/>
      <c r="K44" s="92" t="s">
        <v>9</v>
      </c>
      <c r="M44" s="16">
        <v>151</v>
      </c>
    </row>
    <row r="45" spans="1:13" ht="11.25" customHeight="1" x14ac:dyDescent="0.2">
      <c r="A45" s="321" t="s">
        <v>73</v>
      </c>
      <c r="B45" s="314"/>
      <c r="C45" s="287">
        <v>44200</v>
      </c>
      <c r="D45" s="94"/>
      <c r="E45" s="287">
        <v>3260</v>
      </c>
      <c r="F45" s="92"/>
      <c r="G45" s="287">
        <v>9470</v>
      </c>
      <c r="H45" s="92"/>
      <c r="I45" s="287">
        <v>44200</v>
      </c>
      <c r="J45" s="16"/>
      <c r="K45" s="287">
        <v>3260</v>
      </c>
      <c r="M45" s="287">
        <v>9470</v>
      </c>
    </row>
    <row r="46" spans="1:13" ht="11.25" customHeight="1" x14ac:dyDescent="0.2">
      <c r="A46" s="321" t="s">
        <v>81</v>
      </c>
      <c r="B46" s="314"/>
      <c r="C46" s="287">
        <v>820</v>
      </c>
      <c r="D46" s="94"/>
      <c r="E46" s="287">
        <v>34</v>
      </c>
      <c r="F46" s="92"/>
      <c r="G46" s="287">
        <v>55</v>
      </c>
      <c r="H46" s="92"/>
      <c r="I46" s="287">
        <v>820</v>
      </c>
      <c r="J46" s="16"/>
      <c r="K46" s="287">
        <v>34</v>
      </c>
      <c r="M46" s="287">
        <v>55</v>
      </c>
    </row>
    <row r="47" spans="1:13" ht="11.25" customHeight="1" x14ac:dyDescent="0.2">
      <c r="A47" s="321" t="s">
        <v>82</v>
      </c>
      <c r="B47" s="314"/>
      <c r="C47" s="16">
        <v>1870</v>
      </c>
      <c r="D47" s="94"/>
      <c r="E47" s="16">
        <v>21</v>
      </c>
      <c r="F47" s="16"/>
      <c r="G47" s="16">
        <v>216</v>
      </c>
      <c r="H47" s="16"/>
      <c r="I47" s="16">
        <v>1870</v>
      </c>
      <c r="J47" s="16"/>
      <c r="K47" s="16">
        <v>21</v>
      </c>
      <c r="M47" s="16">
        <v>216</v>
      </c>
    </row>
    <row r="48" spans="1:13" ht="11.25" customHeight="1" x14ac:dyDescent="0.2">
      <c r="A48" s="321" t="s">
        <v>116</v>
      </c>
      <c r="B48" s="314"/>
      <c r="C48" s="16">
        <v>375</v>
      </c>
      <c r="D48" s="94"/>
      <c r="E48" s="16">
        <v>51</v>
      </c>
      <c r="F48" s="16"/>
      <c r="G48" s="16">
        <v>103</v>
      </c>
      <c r="H48" s="16"/>
      <c r="I48" s="16">
        <v>375</v>
      </c>
      <c r="J48" s="16"/>
      <c r="K48" s="16">
        <v>51</v>
      </c>
      <c r="M48" s="16">
        <v>103</v>
      </c>
    </row>
    <row r="49" spans="1:13" ht="11.1" customHeight="1" x14ac:dyDescent="0.2">
      <c r="A49" s="321" t="s">
        <v>91</v>
      </c>
      <c r="B49" s="314"/>
      <c r="C49" s="287">
        <v>1250</v>
      </c>
      <c r="D49" s="94"/>
      <c r="E49" s="16">
        <v>41</v>
      </c>
      <c r="F49" s="92"/>
      <c r="G49" s="16">
        <v>173</v>
      </c>
      <c r="H49" s="92"/>
      <c r="I49" s="287">
        <v>1250</v>
      </c>
      <c r="J49" s="16"/>
      <c r="K49" s="287">
        <v>41</v>
      </c>
      <c r="M49" s="16">
        <v>173</v>
      </c>
    </row>
    <row r="50" spans="1:13" ht="11.1" customHeight="1" x14ac:dyDescent="0.2">
      <c r="A50" s="321" t="s">
        <v>83</v>
      </c>
      <c r="B50" s="314"/>
      <c r="C50" s="287">
        <v>428</v>
      </c>
      <c r="D50" s="94"/>
      <c r="E50" s="16">
        <v>68</v>
      </c>
      <c r="F50" s="92"/>
      <c r="G50" s="16">
        <v>107</v>
      </c>
      <c r="H50" s="92"/>
      <c r="I50" s="287">
        <v>428</v>
      </c>
      <c r="J50" s="16"/>
      <c r="K50" s="16">
        <v>68</v>
      </c>
      <c r="M50" s="16">
        <v>107</v>
      </c>
    </row>
    <row r="51" spans="1:13" ht="11.25" customHeight="1" x14ac:dyDescent="0.2">
      <c r="A51" s="321" t="s">
        <v>92</v>
      </c>
      <c r="B51" s="314"/>
      <c r="C51" s="287">
        <v>41300</v>
      </c>
      <c r="D51" s="94"/>
      <c r="E51" s="16">
        <v>4780</v>
      </c>
      <c r="F51" s="16"/>
      <c r="G51" s="16">
        <v>14000</v>
      </c>
      <c r="H51" s="16"/>
      <c r="I51" s="287">
        <v>41300</v>
      </c>
      <c r="J51" s="94"/>
      <c r="K51" s="16">
        <v>4780</v>
      </c>
      <c r="M51" s="16">
        <v>14000</v>
      </c>
    </row>
    <row r="52" spans="1:13" ht="11.25" customHeight="1" x14ac:dyDescent="0.2">
      <c r="A52" s="321" t="s">
        <v>84</v>
      </c>
      <c r="B52" s="314"/>
      <c r="C52" s="16">
        <v>6900</v>
      </c>
      <c r="D52" s="94"/>
      <c r="E52" s="16">
        <v>491</v>
      </c>
      <c r="F52" s="16"/>
      <c r="G52" s="16">
        <v>879</v>
      </c>
      <c r="H52" s="16"/>
      <c r="I52" s="16">
        <v>6900</v>
      </c>
      <c r="J52" s="94"/>
      <c r="K52" s="16">
        <v>491</v>
      </c>
      <c r="M52" s="16">
        <v>879</v>
      </c>
    </row>
    <row r="53" spans="1:13" ht="11.25" customHeight="1" x14ac:dyDescent="0.2">
      <c r="A53" s="321" t="s">
        <v>75</v>
      </c>
      <c r="B53" s="314"/>
      <c r="C53" s="16">
        <v>5830</v>
      </c>
      <c r="D53" s="94"/>
      <c r="E53" s="16">
        <v>447</v>
      </c>
      <c r="F53" s="92"/>
      <c r="G53" s="16">
        <v>1070</v>
      </c>
      <c r="H53" s="92"/>
      <c r="I53" s="16">
        <v>5830</v>
      </c>
      <c r="J53" s="16"/>
      <c r="K53" s="16">
        <v>447</v>
      </c>
      <c r="M53" s="16">
        <v>1070</v>
      </c>
    </row>
    <row r="54" spans="1:13" ht="11.1" customHeight="1" x14ac:dyDescent="0.2">
      <c r="A54" s="321" t="s">
        <v>88</v>
      </c>
      <c r="B54" s="314"/>
      <c r="C54" s="287">
        <v>494</v>
      </c>
      <c r="D54" s="330"/>
      <c r="E54" s="16">
        <v>25</v>
      </c>
      <c r="F54" s="16"/>
      <c r="G54" s="16">
        <v>34</v>
      </c>
      <c r="H54" s="16"/>
      <c r="I54" s="16">
        <v>494</v>
      </c>
      <c r="J54" s="330"/>
      <c r="K54" s="16">
        <v>25</v>
      </c>
      <c r="M54" s="16">
        <v>34</v>
      </c>
    </row>
    <row r="55" spans="1:13" ht="11.25" customHeight="1" x14ac:dyDescent="0.2">
      <c r="A55" s="326" t="s">
        <v>76</v>
      </c>
      <c r="B55" s="331"/>
      <c r="C55" s="285">
        <v>104000</v>
      </c>
      <c r="D55" s="285"/>
      <c r="E55" s="285">
        <v>9210</v>
      </c>
      <c r="F55" s="285"/>
      <c r="G55" s="285">
        <v>26200</v>
      </c>
      <c r="H55" s="285"/>
      <c r="I55" s="285">
        <v>104000</v>
      </c>
      <c r="J55" s="285"/>
      <c r="K55" s="285">
        <v>9210</v>
      </c>
      <c r="L55" s="332"/>
      <c r="M55" s="285">
        <v>26300</v>
      </c>
    </row>
    <row r="56" spans="1:13" s="333" customFormat="1" ht="11.25" customHeight="1" x14ac:dyDescent="0.2">
      <c r="A56" s="375" t="s">
        <v>129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</row>
    <row r="57" spans="1:13" s="333" customFormat="1" ht="11.25" customHeight="1" x14ac:dyDescent="0.2">
      <c r="A57" s="376" t="s">
        <v>42</v>
      </c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</row>
    <row r="58" spans="1:13" s="333" customFormat="1" ht="11.25" customHeight="1" x14ac:dyDescent="0.2">
      <c r="A58" s="376" t="s">
        <v>152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</row>
    <row r="59" spans="1:13" s="333" customFormat="1" ht="11.25" customHeight="1" x14ac:dyDescent="0.2">
      <c r="A59" s="352" t="s">
        <v>153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</row>
    <row r="60" spans="1:13" s="333" customFormat="1" ht="11.25" customHeight="1" x14ac:dyDescent="0.2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</row>
    <row r="61" spans="1:13" ht="11.25" customHeight="1" x14ac:dyDescent="0.2">
      <c r="A61" s="352" t="s">
        <v>67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</row>
  </sheetData>
  <mergeCells count="15">
    <mergeCell ref="C6:G6"/>
    <mergeCell ref="I6:M6"/>
    <mergeCell ref="A1:M1"/>
    <mergeCell ref="A2:M2"/>
    <mergeCell ref="A3:M3"/>
    <mergeCell ref="A4:M4"/>
    <mergeCell ref="A5:M5"/>
    <mergeCell ref="A60:M60"/>
    <mergeCell ref="A61:M61"/>
    <mergeCell ref="E7:G7"/>
    <mergeCell ref="K7:M7"/>
    <mergeCell ref="A56:M56"/>
    <mergeCell ref="A57:M57"/>
    <mergeCell ref="A58:M58"/>
    <mergeCell ref="A59:M59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67"/>
  <sheetViews>
    <sheetView showWhiteSpace="0" zoomScaleNormal="100" workbookViewId="0">
      <selection sqref="A1:M1"/>
    </sheetView>
  </sheetViews>
  <sheetFormatPr defaultColWidth="9.33203125" defaultRowHeight="11.25" customHeight="1" x14ac:dyDescent="0.2"/>
  <cols>
    <col min="1" max="1" width="33.1640625" style="1" bestFit="1" customWidth="1"/>
    <col min="2" max="2" width="1.83203125" style="1" customWidth="1"/>
    <col min="3" max="3" width="10.33203125" style="1" bestFit="1" customWidth="1"/>
    <col min="4" max="4" width="1.83203125" style="6" customWidth="1"/>
    <col min="5" max="5" width="9.83203125" style="1" bestFit="1" customWidth="1"/>
    <col min="6" max="6" width="1.83203125" style="6" customWidth="1"/>
    <col min="7" max="7" width="10.33203125" style="1" bestFit="1" customWidth="1"/>
    <col min="8" max="8" width="1.83203125" style="1" customWidth="1"/>
    <col min="9" max="9" width="9.6640625" style="1" bestFit="1" customWidth="1"/>
    <col min="10" max="10" width="1.6640625" style="2" customWidth="1"/>
    <col min="11" max="11" width="10.33203125" style="1" bestFit="1" customWidth="1"/>
    <col min="12" max="12" width="1.83203125" style="1" customWidth="1"/>
    <col min="13" max="13" width="9.6640625" style="1" bestFit="1" customWidth="1"/>
    <col min="14" max="16384" width="9.33203125" style="2"/>
  </cols>
  <sheetData>
    <row r="1" spans="1:13" ht="11.25" customHeight="1" x14ac:dyDescent="0.2">
      <c r="A1" s="357" t="s">
        <v>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1.25" customHeight="1" x14ac:dyDescent="0.2">
      <c r="A2" s="377" t="s">
        <v>95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ht="11.25" customHeight="1" x14ac:dyDescent="0.2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ht="11.25" customHeight="1" x14ac:dyDescent="0.2">
      <c r="A4" s="380" t="s">
        <v>46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1.25" customHeight="1" x14ac:dyDescent="0.2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11.25" customHeight="1" x14ac:dyDescent="0.2">
      <c r="A6" s="8"/>
      <c r="B6" s="8"/>
      <c r="C6" s="9"/>
      <c r="D6" s="52"/>
      <c r="E6" s="9"/>
      <c r="F6" s="52"/>
      <c r="G6" s="382" t="s">
        <v>136</v>
      </c>
      <c r="H6" s="382"/>
      <c r="I6" s="382"/>
      <c r="J6" s="382"/>
      <c r="K6" s="382"/>
      <c r="L6" s="382"/>
      <c r="M6" s="382"/>
    </row>
    <row r="7" spans="1:13" ht="11.25" customHeight="1" x14ac:dyDescent="0.2">
      <c r="A7" s="2"/>
      <c r="B7" s="2"/>
      <c r="C7" s="385" t="s">
        <v>2</v>
      </c>
      <c r="D7" s="386"/>
      <c r="E7" s="386"/>
      <c r="F7" s="10"/>
      <c r="G7" s="381" t="s">
        <v>23</v>
      </c>
      <c r="H7" s="381"/>
      <c r="I7" s="381"/>
      <c r="K7" s="381" t="s">
        <v>169</v>
      </c>
      <c r="L7" s="381"/>
      <c r="M7" s="381"/>
    </row>
    <row r="8" spans="1:13" ht="11.25" customHeight="1" x14ac:dyDescent="0.2">
      <c r="A8" s="2"/>
      <c r="B8" s="2"/>
      <c r="C8" s="47" t="s">
        <v>40</v>
      </c>
      <c r="D8" s="10"/>
      <c r="E8" s="47" t="s">
        <v>47</v>
      </c>
      <c r="F8" s="10"/>
      <c r="G8" s="137" t="s">
        <v>40</v>
      </c>
      <c r="H8" s="137"/>
      <c r="I8" s="137" t="s">
        <v>47</v>
      </c>
      <c r="K8" s="216" t="s">
        <v>40</v>
      </c>
      <c r="L8" s="216"/>
      <c r="M8" s="216" t="s">
        <v>47</v>
      </c>
    </row>
    <row r="9" spans="1:13" ht="11.25" customHeight="1" x14ac:dyDescent="0.2">
      <c r="A9" s="66" t="s">
        <v>48</v>
      </c>
      <c r="B9" s="67"/>
      <c r="C9" s="66" t="s">
        <v>41</v>
      </c>
      <c r="D9" s="68"/>
      <c r="E9" s="66" t="s">
        <v>49</v>
      </c>
      <c r="F9" s="68"/>
      <c r="G9" s="69" t="s">
        <v>41</v>
      </c>
      <c r="H9" s="69"/>
      <c r="I9" s="69" t="s">
        <v>49</v>
      </c>
      <c r="K9" s="69" t="s">
        <v>41</v>
      </c>
      <c r="L9" s="69"/>
      <c r="M9" s="69" t="s">
        <v>49</v>
      </c>
    </row>
    <row r="10" spans="1:13" ht="11.25" customHeight="1" x14ac:dyDescent="0.2">
      <c r="A10" s="53" t="s">
        <v>50</v>
      </c>
      <c r="B10" s="46"/>
      <c r="C10" s="116">
        <v>644000</v>
      </c>
      <c r="D10" s="116"/>
      <c r="E10" s="140">
        <v>1540000</v>
      </c>
      <c r="F10" s="114"/>
      <c r="G10" s="123">
        <v>18900</v>
      </c>
      <c r="H10" s="123"/>
      <c r="I10" s="155">
        <v>28400</v>
      </c>
      <c r="J10" s="218"/>
      <c r="K10" s="123">
        <v>29700</v>
      </c>
      <c r="L10" s="123"/>
      <c r="M10" s="155">
        <v>44200</v>
      </c>
    </row>
    <row r="11" spans="1:13" ht="11.25" customHeight="1" x14ac:dyDescent="0.2">
      <c r="A11" s="51" t="s">
        <v>51</v>
      </c>
      <c r="B11" s="35"/>
      <c r="C11" s="115"/>
      <c r="D11" s="115"/>
      <c r="E11" s="115"/>
      <c r="F11" s="141"/>
      <c r="G11" s="125"/>
      <c r="H11" s="125"/>
      <c r="I11" s="125"/>
      <c r="K11" s="125"/>
      <c r="L11" s="125"/>
      <c r="M11" s="125"/>
    </row>
    <row r="12" spans="1:13" ht="11.25" customHeight="1" x14ac:dyDescent="0.2">
      <c r="A12" s="72" t="s">
        <v>10</v>
      </c>
      <c r="B12" s="73"/>
      <c r="C12" s="142">
        <v>8630</v>
      </c>
      <c r="D12" s="115"/>
      <c r="E12" s="115">
        <v>27000</v>
      </c>
      <c r="F12" s="128"/>
      <c r="G12" s="142">
        <v>82</v>
      </c>
      <c r="H12" s="143"/>
      <c r="I12" s="142">
        <v>388</v>
      </c>
      <c r="J12" s="77"/>
      <c r="K12" s="142">
        <v>782</v>
      </c>
      <c r="L12" s="143"/>
      <c r="M12" s="142">
        <v>3060</v>
      </c>
    </row>
    <row r="13" spans="1:13" ht="11.25" customHeight="1" x14ac:dyDescent="0.2">
      <c r="A13" s="72" t="s">
        <v>52</v>
      </c>
      <c r="B13" s="74"/>
      <c r="C13" s="116">
        <v>44300</v>
      </c>
      <c r="D13" s="116"/>
      <c r="E13" s="116">
        <v>124000</v>
      </c>
      <c r="F13" s="114"/>
      <c r="G13" s="123">
        <v>3910</v>
      </c>
      <c r="H13" s="123"/>
      <c r="I13" s="123">
        <v>12000</v>
      </c>
      <c r="J13" s="218"/>
      <c r="K13" s="123">
        <v>10300</v>
      </c>
      <c r="L13" s="123"/>
      <c r="M13" s="123">
        <v>30500</v>
      </c>
    </row>
    <row r="14" spans="1:13" ht="11.25" customHeight="1" x14ac:dyDescent="0.2">
      <c r="A14" s="53" t="s">
        <v>53</v>
      </c>
      <c r="B14" s="37"/>
      <c r="C14" s="138"/>
      <c r="D14" s="115"/>
      <c r="E14" s="115"/>
      <c r="F14" s="144"/>
      <c r="G14" s="118"/>
      <c r="H14" s="118"/>
      <c r="I14" s="118"/>
      <c r="K14" s="118"/>
      <c r="L14" s="118"/>
      <c r="M14" s="118"/>
    </row>
    <row r="15" spans="1:13" ht="11.25" customHeight="1" x14ac:dyDescent="0.2">
      <c r="A15" s="75" t="s">
        <v>54</v>
      </c>
      <c r="B15" s="73"/>
      <c r="C15" s="142">
        <v>3220</v>
      </c>
      <c r="D15" s="142"/>
      <c r="E15" s="115">
        <v>21200</v>
      </c>
      <c r="F15" s="145"/>
      <c r="G15" s="143">
        <v>130</v>
      </c>
      <c r="H15" s="143"/>
      <c r="I15" s="143">
        <v>786</v>
      </c>
      <c r="K15" s="143">
        <v>734</v>
      </c>
      <c r="L15" s="143"/>
      <c r="M15" s="143">
        <v>3300</v>
      </c>
    </row>
    <row r="16" spans="1:13" ht="11.25" customHeight="1" x14ac:dyDescent="0.2">
      <c r="A16" s="75" t="s">
        <v>55</v>
      </c>
      <c r="B16" s="74"/>
      <c r="C16" s="116">
        <v>5840</v>
      </c>
      <c r="D16" s="116"/>
      <c r="E16" s="116">
        <v>24900</v>
      </c>
      <c r="F16" s="146"/>
      <c r="G16" s="123">
        <v>312</v>
      </c>
      <c r="H16" s="123"/>
      <c r="I16" s="123">
        <v>1300</v>
      </c>
      <c r="J16" s="218"/>
      <c r="K16" s="123">
        <v>1020</v>
      </c>
      <c r="L16" s="123"/>
      <c r="M16" s="123">
        <v>4080</v>
      </c>
    </row>
    <row r="17" spans="1:13" ht="11.25" customHeight="1" x14ac:dyDescent="0.2">
      <c r="A17" s="65" t="s">
        <v>151</v>
      </c>
      <c r="B17" s="38"/>
      <c r="C17" s="138"/>
      <c r="D17" s="138"/>
      <c r="E17" s="115"/>
      <c r="F17" s="147"/>
      <c r="G17" s="118"/>
      <c r="H17" s="118"/>
      <c r="I17" s="118"/>
      <c r="K17" s="118"/>
      <c r="L17" s="118"/>
      <c r="M17" s="118"/>
    </row>
    <row r="18" spans="1:13" ht="11.25" customHeight="1" x14ac:dyDescent="0.2">
      <c r="A18" s="75" t="s">
        <v>96</v>
      </c>
      <c r="B18" s="73"/>
      <c r="C18" s="148">
        <v>12300</v>
      </c>
      <c r="D18" s="148"/>
      <c r="E18" s="148">
        <v>29100</v>
      </c>
      <c r="F18" s="149"/>
      <c r="G18" s="150">
        <v>479</v>
      </c>
      <c r="H18" s="150"/>
      <c r="I18" s="150">
        <v>878</v>
      </c>
      <c r="K18" s="150">
        <v>2230</v>
      </c>
      <c r="L18" s="150"/>
      <c r="M18" s="150">
        <v>4490</v>
      </c>
    </row>
    <row r="19" spans="1:13" ht="11.25" customHeight="1" x14ac:dyDescent="0.2">
      <c r="A19" s="55" t="s">
        <v>97</v>
      </c>
      <c r="B19" s="38"/>
      <c r="C19" s="138">
        <v>26900</v>
      </c>
      <c r="D19" s="138"/>
      <c r="E19" s="116">
        <v>52900</v>
      </c>
      <c r="F19" s="147"/>
      <c r="G19" s="118">
        <v>2020</v>
      </c>
      <c r="H19" s="118"/>
      <c r="I19" s="123">
        <v>4190</v>
      </c>
      <c r="J19" s="218"/>
      <c r="K19" s="118">
        <v>4830</v>
      </c>
      <c r="L19" s="118"/>
      <c r="M19" s="123">
        <v>8960</v>
      </c>
    </row>
    <row r="20" spans="1:13" ht="11.25" customHeight="1" x14ac:dyDescent="0.2">
      <c r="A20" s="54" t="s">
        <v>57</v>
      </c>
      <c r="B20" s="37"/>
      <c r="C20" s="138"/>
      <c r="D20" s="138"/>
      <c r="E20" s="115"/>
      <c r="F20" s="144"/>
      <c r="G20" s="118"/>
      <c r="H20" s="118"/>
      <c r="I20" s="118"/>
      <c r="K20" s="118"/>
      <c r="L20" s="118"/>
      <c r="M20" s="118"/>
    </row>
    <row r="21" spans="1:13" ht="11.25" customHeight="1" x14ac:dyDescent="0.2">
      <c r="A21" s="72" t="s">
        <v>58</v>
      </c>
      <c r="B21" s="73"/>
      <c r="C21" s="142">
        <v>10600</v>
      </c>
      <c r="D21" s="142"/>
      <c r="E21" s="115">
        <v>51600</v>
      </c>
      <c r="F21" s="151"/>
      <c r="G21" s="143">
        <v>636</v>
      </c>
      <c r="H21" s="143"/>
      <c r="I21" s="143">
        <v>3490</v>
      </c>
      <c r="K21" s="143">
        <v>1890</v>
      </c>
      <c r="L21" s="143"/>
      <c r="M21" s="143">
        <v>9650</v>
      </c>
    </row>
    <row r="22" spans="1:13" ht="11.25" customHeight="1" x14ac:dyDescent="0.2">
      <c r="A22" s="55" t="s">
        <v>59</v>
      </c>
      <c r="B22" s="74"/>
      <c r="C22" s="116">
        <v>190000</v>
      </c>
      <c r="D22" s="116"/>
      <c r="E22" s="116">
        <v>183000</v>
      </c>
      <c r="F22" s="114"/>
      <c r="G22" s="123">
        <v>4210</v>
      </c>
      <c r="H22" s="123"/>
      <c r="I22" s="123">
        <v>4740</v>
      </c>
      <c r="J22" s="218"/>
      <c r="K22" s="123">
        <v>13000</v>
      </c>
      <c r="L22" s="123"/>
      <c r="M22" s="123">
        <v>15500</v>
      </c>
    </row>
    <row r="23" spans="1:13" ht="11.25" customHeight="1" x14ac:dyDescent="0.2">
      <c r="A23" s="53" t="s">
        <v>60</v>
      </c>
      <c r="B23" s="45"/>
      <c r="C23" s="138"/>
      <c r="D23" s="138"/>
      <c r="E23" s="115"/>
      <c r="F23" s="144"/>
      <c r="G23" s="118"/>
      <c r="H23" s="118"/>
      <c r="I23" s="118"/>
      <c r="K23" s="118"/>
      <c r="L23" s="118"/>
      <c r="M23" s="118"/>
    </row>
    <row r="24" spans="1:13" ht="11.25" customHeight="1" x14ac:dyDescent="0.2">
      <c r="A24" s="72" t="s">
        <v>61</v>
      </c>
      <c r="B24" s="76"/>
      <c r="C24" s="142">
        <v>510</v>
      </c>
      <c r="D24" s="142"/>
      <c r="E24" s="115">
        <v>1900</v>
      </c>
      <c r="F24" s="145"/>
      <c r="G24" s="143">
        <v>55</v>
      </c>
      <c r="H24" s="143"/>
      <c r="I24" s="143">
        <v>176</v>
      </c>
      <c r="K24" s="143">
        <v>129</v>
      </c>
      <c r="L24" s="143"/>
      <c r="M24" s="143">
        <v>370</v>
      </c>
    </row>
    <row r="25" spans="1:13" ht="11.25" customHeight="1" x14ac:dyDescent="0.2">
      <c r="A25" s="72" t="s">
        <v>63</v>
      </c>
      <c r="B25" s="74"/>
      <c r="C25" s="116">
        <v>1250</v>
      </c>
      <c r="D25" s="116"/>
      <c r="E25" s="116">
        <v>1550</v>
      </c>
      <c r="F25" s="124"/>
      <c r="G25" s="123">
        <v>152</v>
      </c>
      <c r="H25" s="123"/>
      <c r="I25" s="123">
        <v>187</v>
      </c>
      <c r="J25" s="218"/>
      <c r="K25" s="123">
        <v>413</v>
      </c>
      <c r="L25" s="123"/>
      <c r="M25" s="123">
        <v>701</v>
      </c>
    </row>
    <row r="26" spans="1:13" ht="11.25" customHeight="1" x14ac:dyDescent="0.2">
      <c r="A26" s="72" t="s">
        <v>62</v>
      </c>
      <c r="B26" s="73"/>
      <c r="C26" s="142">
        <v>71400</v>
      </c>
      <c r="D26" s="142"/>
      <c r="E26" s="116">
        <v>137000</v>
      </c>
      <c r="F26" s="145"/>
      <c r="G26" s="143">
        <v>7920</v>
      </c>
      <c r="H26" s="143"/>
      <c r="I26" s="142">
        <v>13100</v>
      </c>
      <c r="J26" s="219"/>
      <c r="K26" s="143">
        <v>22300</v>
      </c>
      <c r="L26" s="143"/>
      <c r="M26" s="142">
        <v>37000</v>
      </c>
    </row>
    <row r="27" spans="1:13" ht="11.25" customHeight="1" x14ac:dyDescent="0.2">
      <c r="A27" s="55" t="s">
        <v>64</v>
      </c>
      <c r="B27" s="74"/>
      <c r="C27" s="152">
        <v>805</v>
      </c>
      <c r="D27" s="152"/>
      <c r="E27" s="152">
        <v>764</v>
      </c>
      <c r="F27" s="146"/>
      <c r="G27" s="153">
        <v>30</v>
      </c>
      <c r="H27" s="153"/>
      <c r="I27" s="153">
        <v>35</v>
      </c>
      <c r="J27" s="218"/>
      <c r="K27" s="153">
        <v>82</v>
      </c>
      <c r="L27" s="153"/>
      <c r="M27" s="153">
        <v>78</v>
      </c>
    </row>
    <row r="28" spans="1:13" ht="11.25" customHeight="1" x14ac:dyDescent="0.2">
      <c r="A28" s="55" t="s">
        <v>65</v>
      </c>
      <c r="B28" s="74"/>
      <c r="C28" s="152">
        <v>2400</v>
      </c>
      <c r="D28" s="152"/>
      <c r="E28" s="152">
        <v>14500</v>
      </c>
      <c r="F28" s="154"/>
      <c r="G28" s="153">
        <v>231</v>
      </c>
      <c r="H28" s="153"/>
      <c r="I28" s="153">
        <v>1190</v>
      </c>
      <c r="J28" s="218"/>
      <c r="K28" s="153">
        <v>649</v>
      </c>
      <c r="L28" s="153"/>
      <c r="M28" s="153">
        <v>3760</v>
      </c>
    </row>
    <row r="29" spans="1:13" s="4" customFormat="1" ht="11.25" customHeight="1" x14ac:dyDescent="0.2">
      <c r="A29" s="384" t="s">
        <v>98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</row>
    <row r="30" spans="1:13" s="207" customFormat="1" ht="11.25" customHeight="1" x14ac:dyDescent="0.2">
      <c r="A30" s="349" t="s">
        <v>152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</row>
    <row r="31" spans="1:13" s="4" customFormat="1" ht="11.25" customHeight="1" x14ac:dyDescent="0.2">
      <c r="A31" s="354" t="s">
        <v>150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</row>
    <row r="32" spans="1:13" ht="11.25" customHeight="1" x14ac:dyDescent="0.2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</row>
    <row r="33" spans="1:13" s="4" customFormat="1" ht="11.25" customHeight="1" x14ac:dyDescent="0.2">
      <c r="A33" s="378" t="s">
        <v>67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</row>
    <row r="37" spans="1:13" ht="11.25" customHeight="1" x14ac:dyDescent="0.2">
      <c r="A37" s="3"/>
    </row>
    <row r="38" spans="1:13" ht="11.25" customHeight="1" x14ac:dyDescent="0.2">
      <c r="G38" s="5"/>
      <c r="H38" s="5"/>
      <c r="K38" s="5"/>
      <c r="L38" s="5"/>
    </row>
    <row r="46" spans="1:13" ht="11.25" customHeight="1" x14ac:dyDescent="0.2">
      <c r="B46" s="2"/>
      <c r="C46" s="2"/>
      <c r="D46" s="7"/>
      <c r="E46" s="2"/>
      <c r="F46" s="7"/>
      <c r="G46" s="2"/>
      <c r="H46" s="2"/>
      <c r="I46" s="2"/>
      <c r="K46" s="2"/>
      <c r="L46" s="2"/>
      <c r="M46" s="2"/>
    </row>
    <row r="47" spans="1:13" ht="11.25" customHeight="1" x14ac:dyDescent="0.2">
      <c r="B47" s="2"/>
      <c r="C47" s="2"/>
      <c r="D47" s="7"/>
      <c r="E47" s="2"/>
      <c r="F47" s="7"/>
      <c r="G47" s="2"/>
      <c r="H47" s="2"/>
      <c r="I47" s="2"/>
      <c r="K47" s="2"/>
      <c r="L47" s="2"/>
      <c r="M47" s="2"/>
    </row>
    <row r="48" spans="1:13" ht="11.25" customHeight="1" x14ac:dyDescent="0.2">
      <c r="B48" s="2"/>
      <c r="C48" s="2"/>
      <c r="D48" s="7"/>
      <c r="E48" s="2"/>
      <c r="F48" s="7"/>
      <c r="G48" s="2"/>
      <c r="H48" s="2"/>
      <c r="I48" s="2"/>
      <c r="K48" s="2"/>
      <c r="L48" s="2"/>
      <c r="M48" s="2"/>
    </row>
    <row r="49" spans="2:13" ht="11.25" customHeight="1" x14ac:dyDescent="0.2">
      <c r="B49" s="2"/>
      <c r="C49" s="2"/>
      <c r="D49" s="7"/>
      <c r="E49" s="2"/>
      <c r="F49" s="7"/>
      <c r="G49" s="2"/>
      <c r="H49" s="2"/>
      <c r="I49" s="2"/>
      <c r="K49" s="2"/>
      <c r="L49" s="2"/>
      <c r="M49" s="2"/>
    </row>
    <row r="50" spans="2:13" ht="11.25" customHeight="1" x14ac:dyDescent="0.2">
      <c r="B50" s="2"/>
      <c r="C50" s="2"/>
      <c r="D50" s="7"/>
      <c r="E50" s="2"/>
      <c r="F50" s="7"/>
      <c r="G50" s="2"/>
      <c r="H50" s="2"/>
      <c r="I50" s="2"/>
      <c r="K50" s="2"/>
      <c r="L50" s="2"/>
      <c r="M50" s="2"/>
    </row>
    <row r="51" spans="2:13" ht="11.25" customHeight="1" x14ac:dyDescent="0.2">
      <c r="B51" s="2"/>
      <c r="C51" s="2"/>
      <c r="D51" s="7"/>
      <c r="E51" s="2"/>
      <c r="F51" s="7"/>
      <c r="G51" s="2"/>
      <c r="H51" s="2"/>
      <c r="I51" s="2"/>
      <c r="K51" s="2"/>
      <c r="L51" s="2"/>
      <c r="M51" s="2"/>
    </row>
    <row r="52" spans="2:13" ht="11.25" customHeight="1" x14ac:dyDescent="0.2">
      <c r="B52" s="2"/>
      <c r="C52" s="2"/>
      <c r="D52" s="7"/>
      <c r="E52" s="2"/>
      <c r="F52" s="7"/>
      <c r="G52" s="2"/>
      <c r="H52" s="2"/>
      <c r="I52" s="2"/>
      <c r="K52" s="2"/>
      <c r="L52" s="2"/>
      <c r="M52" s="2"/>
    </row>
    <row r="53" spans="2:13" ht="11.25" customHeight="1" x14ac:dyDescent="0.2">
      <c r="B53" s="2"/>
      <c r="C53" s="2"/>
      <c r="D53" s="7"/>
      <c r="E53" s="2"/>
      <c r="F53" s="7"/>
      <c r="G53" s="2"/>
      <c r="H53" s="2"/>
      <c r="I53" s="2"/>
      <c r="K53" s="2"/>
      <c r="L53" s="2"/>
      <c r="M53" s="2"/>
    </row>
    <row r="54" spans="2:13" ht="11.25" customHeight="1" x14ac:dyDescent="0.2">
      <c r="B54" s="2"/>
      <c r="C54" s="2"/>
      <c r="D54" s="7"/>
      <c r="E54" s="2"/>
      <c r="F54" s="7"/>
      <c r="G54" s="2"/>
      <c r="H54" s="2"/>
      <c r="I54" s="2"/>
      <c r="K54" s="2"/>
      <c r="L54" s="2"/>
      <c r="M54" s="2"/>
    </row>
    <row r="55" spans="2:13" ht="11.25" customHeight="1" x14ac:dyDescent="0.2">
      <c r="B55" s="2"/>
      <c r="C55" s="2"/>
      <c r="D55" s="7"/>
      <c r="E55" s="2"/>
      <c r="F55" s="7"/>
      <c r="G55" s="2"/>
      <c r="H55" s="2"/>
      <c r="I55" s="2"/>
      <c r="K55" s="2"/>
      <c r="L55" s="2"/>
      <c r="M55" s="2"/>
    </row>
    <row r="56" spans="2:13" ht="11.25" customHeight="1" x14ac:dyDescent="0.2">
      <c r="B56" s="2"/>
      <c r="C56" s="2"/>
      <c r="D56" s="7"/>
      <c r="E56" s="2"/>
      <c r="F56" s="7"/>
      <c r="G56" s="2"/>
      <c r="H56" s="2"/>
      <c r="I56" s="2"/>
      <c r="K56" s="2"/>
      <c r="L56" s="2"/>
      <c r="M56" s="2"/>
    </row>
    <row r="57" spans="2:13" ht="11.25" customHeight="1" x14ac:dyDescent="0.2">
      <c r="B57" s="2"/>
      <c r="C57" s="2"/>
      <c r="D57" s="7"/>
      <c r="E57" s="2"/>
      <c r="F57" s="7"/>
      <c r="G57" s="2"/>
      <c r="H57" s="2"/>
      <c r="I57" s="2"/>
      <c r="K57" s="2"/>
      <c r="L57" s="2"/>
      <c r="M57" s="2"/>
    </row>
    <row r="58" spans="2:13" ht="11.25" customHeight="1" x14ac:dyDescent="0.2">
      <c r="B58" s="2"/>
      <c r="C58" s="2"/>
      <c r="D58" s="7"/>
      <c r="E58" s="2"/>
      <c r="F58" s="7"/>
      <c r="G58" s="2"/>
      <c r="H58" s="2"/>
      <c r="I58" s="2"/>
      <c r="K58" s="2"/>
      <c r="L58" s="2"/>
      <c r="M58" s="2"/>
    </row>
    <row r="59" spans="2:13" ht="11.25" customHeight="1" x14ac:dyDescent="0.2">
      <c r="B59" s="2"/>
      <c r="C59" s="2"/>
      <c r="D59" s="7"/>
      <c r="E59" s="2"/>
      <c r="F59" s="7"/>
      <c r="G59" s="2"/>
      <c r="H59" s="2"/>
      <c r="I59" s="2"/>
      <c r="K59" s="2"/>
      <c r="L59" s="2"/>
      <c r="M59" s="2"/>
    </row>
    <row r="60" spans="2:13" ht="11.25" customHeight="1" x14ac:dyDescent="0.2">
      <c r="B60" s="2"/>
      <c r="C60" s="2"/>
      <c r="D60" s="7"/>
      <c r="E60" s="2"/>
      <c r="F60" s="7"/>
      <c r="G60" s="2"/>
      <c r="H60" s="2"/>
      <c r="I60" s="2"/>
      <c r="K60" s="2"/>
      <c r="L60" s="2"/>
      <c r="M60" s="2"/>
    </row>
    <row r="61" spans="2:13" ht="11.25" customHeight="1" x14ac:dyDescent="0.2">
      <c r="B61" s="2"/>
      <c r="C61" s="2"/>
      <c r="D61" s="7"/>
      <c r="E61" s="2"/>
      <c r="F61" s="7"/>
      <c r="G61" s="2"/>
      <c r="H61" s="2"/>
      <c r="I61" s="2"/>
      <c r="K61" s="2"/>
      <c r="L61" s="2"/>
      <c r="M61" s="2"/>
    </row>
    <row r="62" spans="2:13" ht="11.25" customHeight="1" x14ac:dyDescent="0.2">
      <c r="B62" s="2"/>
      <c r="C62" s="2"/>
      <c r="D62" s="7"/>
      <c r="E62" s="2"/>
      <c r="F62" s="7"/>
      <c r="G62" s="2"/>
      <c r="H62" s="2"/>
      <c r="I62" s="2"/>
      <c r="K62" s="2"/>
      <c r="L62" s="2"/>
      <c r="M62" s="2"/>
    </row>
    <row r="63" spans="2:13" ht="11.25" customHeight="1" x14ac:dyDescent="0.2">
      <c r="B63" s="2"/>
      <c r="C63" s="2"/>
      <c r="D63" s="7"/>
      <c r="E63" s="2"/>
      <c r="F63" s="7"/>
      <c r="G63" s="2"/>
      <c r="H63" s="2"/>
      <c r="I63" s="2"/>
      <c r="K63" s="2"/>
      <c r="L63" s="2"/>
      <c r="M63" s="2"/>
    </row>
    <row r="64" spans="2:13" ht="11.25" customHeight="1" x14ac:dyDescent="0.2">
      <c r="B64" s="2"/>
      <c r="C64" s="2"/>
      <c r="D64" s="7"/>
      <c r="E64" s="2"/>
      <c r="F64" s="7"/>
      <c r="G64" s="2"/>
      <c r="H64" s="2"/>
      <c r="I64" s="2"/>
      <c r="K64" s="2"/>
      <c r="L64" s="2"/>
      <c r="M64" s="2"/>
    </row>
    <row r="65" spans="2:13" ht="11.25" customHeight="1" x14ac:dyDescent="0.2">
      <c r="B65" s="2"/>
      <c r="C65" s="2"/>
      <c r="D65" s="7"/>
      <c r="E65" s="2"/>
      <c r="F65" s="7"/>
      <c r="G65" s="2"/>
      <c r="H65" s="2"/>
      <c r="I65" s="2"/>
      <c r="K65" s="2"/>
      <c r="L65" s="2"/>
      <c r="M65" s="2"/>
    </row>
    <row r="66" spans="2:13" ht="11.25" customHeight="1" x14ac:dyDescent="0.2">
      <c r="B66" s="2"/>
      <c r="C66" s="2"/>
      <c r="D66" s="7"/>
      <c r="E66" s="2"/>
      <c r="F66" s="7"/>
      <c r="G66" s="2"/>
      <c r="H66" s="2"/>
      <c r="I66" s="2"/>
      <c r="K66" s="2"/>
      <c r="L66" s="2"/>
      <c r="M66" s="2"/>
    </row>
    <row r="67" spans="2:13" ht="11.25" customHeight="1" x14ac:dyDescent="0.2">
      <c r="B67" s="2"/>
      <c r="C67" s="2"/>
      <c r="D67" s="7"/>
      <c r="E67" s="2"/>
      <c r="F67" s="7"/>
      <c r="G67" s="2"/>
      <c r="H67" s="2"/>
      <c r="I67" s="2"/>
      <c r="K67" s="2"/>
      <c r="L67" s="2"/>
      <c r="M67" s="2"/>
    </row>
  </sheetData>
  <mergeCells count="14">
    <mergeCell ref="A2:M2"/>
    <mergeCell ref="A1:M1"/>
    <mergeCell ref="A33:M33"/>
    <mergeCell ref="A31:M31"/>
    <mergeCell ref="A32:M32"/>
    <mergeCell ref="A4:M4"/>
    <mergeCell ref="A3:M3"/>
    <mergeCell ref="K7:M7"/>
    <mergeCell ref="G6:M6"/>
    <mergeCell ref="A30:M30"/>
    <mergeCell ref="A5:M5"/>
    <mergeCell ref="A29:M29"/>
    <mergeCell ref="G7:I7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5F8B-5DA8-45E7-9B20-27E3E58DCC13}">
  <dimension ref="A1:M46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53.6640625" style="334" customWidth="1"/>
    <col min="2" max="2" width="1.6640625" style="334" customWidth="1"/>
    <col min="3" max="3" width="7.6640625" style="334" customWidth="1"/>
    <col min="4" max="4" width="1.6640625" style="335" customWidth="1"/>
    <col min="5" max="5" width="8.5" style="334" customWidth="1"/>
    <col min="6" max="6" width="1.6640625" style="15" customWidth="1"/>
    <col min="7" max="7" width="13.6640625" style="334" customWidth="1"/>
    <col min="8" max="16384" width="9.33203125" style="15"/>
  </cols>
  <sheetData>
    <row r="1" spans="1:7" ht="11.25" customHeight="1" x14ac:dyDescent="0.2">
      <c r="A1" s="363" t="s">
        <v>99</v>
      </c>
      <c r="B1" s="363"/>
      <c r="C1" s="363"/>
      <c r="D1" s="363"/>
      <c r="E1" s="363"/>
      <c r="F1" s="363"/>
      <c r="G1" s="363"/>
    </row>
    <row r="2" spans="1:7" ht="11.25" customHeight="1" x14ac:dyDescent="0.2">
      <c r="A2" s="363" t="s">
        <v>148</v>
      </c>
      <c r="B2" s="363"/>
      <c r="C2" s="363"/>
      <c r="D2" s="363"/>
      <c r="E2" s="363"/>
      <c r="F2" s="363"/>
      <c r="G2" s="363"/>
    </row>
    <row r="3" spans="1:7" ht="11.25" customHeight="1" x14ac:dyDescent="0.2">
      <c r="A3" s="363"/>
      <c r="B3" s="363"/>
      <c r="C3" s="363"/>
      <c r="D3" s="363"/>
      <c r="E3" s="363"/>
      <c r="F3" s="363"/>
      <c r="G3" s="363"/>
    </row>
    <row r="4" spans="1:7" ht="11.25" customHeight="1" x14ac:dyDescent="0.2">
      <c r="A4" s="363" t="s">
        <v>69</v>
      </c>
      <c r="B4" s="363"/>
      <c r="C4" s="363"/>
      <c r="D4" s="363"/>
      <c r="E4" s="363"/>
      <c r="F4" s="363"/>
      <c r="G4" s="363"/>
    </row>
    <row r="5" spans="1:7" ht="11.25" customHeight="1" x14ac:dyDescent="0.2">
      <c r="A5" s="364"/>
      <c r="B5" s="364"/>
      <c r="C5" s="364"/>
      <c r="D5" s="364"/>
      <c r="E5" s="364"/>
      <c r="F5" s="364"/>
      <c r="G5" s="364"/>
    </row>
    <row r="6" spans="1:7" ht="11.25" customHeight="1" x14ac:dyDescent="0.2">
      <c r="A6" s="312"/>
      <c r="B6" s="312"/>
      <c r="C6" s="313"/>
      <c r="D6" s="336"/>
      <c r="E6" s="374">
        <v>2023</v>
      </c>
      <c r="F6" s="374"/>
      <c r="G6" s="374"/>
    </row>
    <row r="7" spans="1:7" ht="11.25" customHeight="1" x14ac:dyDescent="0.2">
      <c r="A7" s="280" t="s">
        <v>72</v>
      </c>
      <c r="B7" s="316"/>
      <c r="C7" s="280">
        <v>2022</v>
      </c>
      <c r="D7" s="337"/>
      <c r="E7" s="280" t="s">
        <v>170</v>
      </c>
      <c r="F7" s="84"/>
      <c r="G7" s="280" t="s">
        <v>169</v>
      </c>
    </row>
    <row r="8" spans="1:7" ht="11.25" customHeight="1" x14ac:dyDescent="0.2">
      <c r="A8" s="317" t="s">
        <v>100</v>
      </c>
      <c r="B8" s="314"/>
      <c r="C8" s="338"/>
      <c r="D8" s="339"/>
      <c r="E8" s="340"/>
      <c r="G8" s="340"/>
    </row>
    <row r="9" spans="1:7" ht="11.25" customHeight="1" x14ac:dyDescent="0.2">
      <c r="A9" s="324" t="s">
        <v>78</v>
      </c>
      <c r="B9" s="314"/>
      <c r="C9" s="16">
        <v>19300</v>
      </c>
      <c r="D9" s="330"/>
      <c r="E9" s="323" t="s">
        <v>9</v>
      </c>
      <c r="G9" s="323" t="s">
        <v>9</v>
      </c>
    </row>
    <row r="10" spans="1:7" ht="11.25" customHeight="1" x14ac:dyDescent="0.2">
      <c r="A10" s="324" t="s">
        <v>79</v>
      </c>
      <c r="B10" s="314"/>
      <c r="C10" s="16">
        <v>45200</v>
      </c>
      <c r="D10" s="330"/>
      <c r="E10" s="16">
        <v>3230</v>
      </c>
      <c r="G10" s="16">
        <v>3230</v>
      </c>
    </row>
    <row r="11" spans="1:7" ht="11.25" customHeight="1" x14ac:dyDescent="0.2">
      <c r="A11" s="324" t="s">
        <v>73</v>
      </c>
      <c r="B11" s="314"/>
      <c r="C11" s="16">
        <v>241000</v>
      </c>
      <c r="D11" s="322"/>
      <c r="E11" s="16">
        <v>8940</v>
      </c>
      <c r="G11" s="16">
        <v>19600</v>
      </c>
    </row>
    <row r="12" spans="1:7" ht="11.25" customHeight="1" x14ac:dyDescent="0.2">
      <c r="A12" s="324" t="s">
        <v>81</v>
      </c>
      <c r="B12" s="314"/>
      <c r="C12" s="16">
        <v>49400</v>
      </c>
      <c r="D12" s="322"/>
      <c r="E12" s="323" t="s">
        <v>9</v>
      </c>
      <c r="G12" s="323" t="s">
        <v>9</v>
      </c>
    </row>
    <row r="13" spans="1:7" ht="11.25" customHeight="1" x14ac:dyDescent="0.2">
      <c r="A13" s="324" t="s">
        <v>101</v>
      </c>
      <c r="B13" s="314"/>
      <c r="C13" s="16">
        <v>23300</v>
      </c>
      <c r="D13" s="322"/>
      <c r="E13" s="323" t="s">
        <v>9</v>
      </c>
      <c r="G13" s="323" t="s">
        <v>9</v>
      </c>
    </row>
    <row r="14" spans="1:7" ht="11.25" customHeight="1" x14ac:dyDescent="0.2">
      <c r="A14" s="324" t="s">
        <v>91</v>
      </c>
      <c r="B14" s="314"/>
      <c r="C14" s="16">
        <v>63400</v>
      </c>
      <c r="D14" s="322"/>
      <c r="E14" s="323" t="s">
        <v>9</v>
      </c>
      <c r="G14" s="16">
        <v>69</v>
      </c>
    </row>
    <row r="15" spans="1:7" ht="11.25" customHeight="1" x14ac:dyDescent="0.2">
      <c r="A15" s="324" t="s">
        <v>83</v>
      </c>
      <c r="B15" s="314"/>
      <c r="C15" s="16">
        <v>119000</v>
      </c>
      <c r="D15" s="330"/>
      <c r="E15" s="16">
        <v>6690</v>
      </c>
      <c r="G15" s="16">
        <v>6740</v>
      </c>
    </row>
    <row r="16" spans="1:7" ht="11.25" customHeight="1" x14ac:dyDescent="0.2">
      <c r="A16" s="324" t="s">
        <v>84</v>
      </c>
      <c r="B16" s="314"/>
      <c r="C16" s="16">
        <v>3080</v>
      </c>
      <c r="D16" s="330"/>
      <c r="E16" s="323" t="s">
        <v>9</v>
      </c>
      <c r="G16" s="323" t="s">
        <v>9</v>
      </c>
    </row>
    <row r="17" spans="1:7" ht="11.25" customHeight="1" x14ac:dyDescent="0.2">
      <c r="A17" s="324" t="s">
        <v>86</v>
      </c>
      <c r="B17" s="314"/>
      <c r="C17" s="16">
        <v>79500</v>
      </c>
      <c r="D17" s="330"/>
      <c r="E17" s="323" t="s">
        <v>9</v>
      </c>
      <c r="G17" s="323" t="s">
        <v>9</v>
      </c>
    </row>
    <row r="18" spans="1:7" ht="11.25" customHeight="1" x14ac:dyDescent="0.2">
      <c r="A18" s="324" t="s">
        <v>88</v>
      </c>
      <c r="B18" s="314"/>
      <c r="C18" s="16">
        <v>43</v>
      </c>
      <c r="D18" s="322"/>
      <c r="E18" s="323" t="s">
        <v>9</v>
      </c>
      <c r="G18" s="16">
        <v>5</v>
      </c>
    </row>
    <row r="19" spans="1:7" ht="11.25" customHeight="1" x14ac:dyDescent="0.2">
      <c r="A19" s="326" t="s">
        <v>76</v>
      </c>
      <c r="B19" s="314"/>
      <c r="C19" s="341">
        <v>644000</v>
      </c>
      <c r="D19" s="341"/>
      <c r="E19" s="341">
        <v>18900</v>
      </c>
      <c r="F19" s="342"/>
      <c r="G19" s="341">
        <v>29700</v>
      </c>
    </row>
    <row r="20" spans="1:7" ht="11.25" customHeight="1" x14ac:dyDescent="0.2">
      <c r="A20" s="329" t="s">
        <v>77</v>
      </c>
      <c r="B20" s="314"/>
      <c r="C20" s="322"/>
      <c r="D20" s="94"/>
      <c r="E20" s="322"/>
      <c r="G20" s="322"/>
    </row>
    <row r="21" spans="1:7" ht="11.25" customHeight="1" x14ac:dyDescent="0.2">
      <c r="A21" s="321" t="s">
        <v>79</v>
      </c>
      <c r="B21" s="314"/>
      <c r="C21" s="16">
        <v>760</v>
      </c>
      <c r="D21" s="94"/>
      <c r="E21" s="323" t="s">
        <v>9</v>
      </c>
      <c r="G21" s="323" t="s">
        <v>9</v>
      </c>
    </row>
    <row r="22" spans="1:7" ht="11.25" customHeight="1" x14ac:dyDescent="0.2">
      <c r="A22" s="321" t="s">
        <v>73</v>
      </c>
      <c r="B22" s="314"/>
      <c r="C22" s="16">
        <v>1440</v>
      </c>
      <c r="D22" s="322"/>
      <c r="E22" s="16">
        <v>68</v>
      </c>
      <c r="G22" s="16">
        <v>245</v>
      </c>
    </row>
    <row r="23" spans="1:7" ht="11.25" customHeight="1" x14ac:dyDescent="0.2">
      <c r="A23" s="321" t="s">
        <v>102</v>
      </c>
      <c r="B23" s="314"/>
      <c r="C23" s="16">
        <v>3050</v>
      </c>
      <c r="D23" s="330"/>
      <c r="E23" s="325" t="s">
        <v>154</v>
      </c>
      <c r="G23" s="325" t="s">
        <v>154</v>
      </c>
    </row>
    <row r="24" spans="1:7" ht="11.25" customHeight="1" x14ac:dyDescent="0.2">
      <c r="A24" s="321" t="s">
        <v>74</v>
      </c>
      <c r="B24" s="314"/>
      <c r="C24" s="16">
        <v>2840</v>
      </c>
      <c r="D24" s="322"/>
      <c r="E24" s="16">
        <v>6</v>
      </c>
      <c r="G24" s="16">
        <v>524</v>
      </c>
    </row>
    <row r="25" spans="1:7" ht="11.25" customHeight="1" x14ac:dyDescent="0.2">
      <c r="A25" s="321" t="s">
        <v>86</v>
      </c>
      <c r="B25" s="314"/>
      <c r="C25" s="16">
        <v>250</v>
      </c>
      <c r="D25" s="94"/>
      <c r="E25" s="323" t="s">
        <v>9</v>
      </c>
      <c r="G25" s="323" t="s">
        <v>9</v>
      </c>
    </row>
    <row r="26" spans="1:7" ht="11.25" customHeight="1" x14ac:dyDescent="0.2">
      <c r="A26" s="321" t="s">
        <v>103</v>
      </c>
      <c r="B26" s="314"/>
      <c r="C26" s="16">
        <v>293</v>
      </c>
      <c r="D26" s="330"/>
      <c r="E26" s="16">
        <v>8</v>
      </c>
      <c r="G26" s="16">
        <v>13</v>
      </c>
    </row>
    <row r="27" spans="1:7" ht="11.25" customHeight="1" x14ac:dyDescent="0.2">
      <c r="A27" s="326" t="s">
        <v>76</v>
      </c>
      <c r="B27" s="314"/>
      <c r="C27" s="343">
        <v>8630</v>
      </c>
      <c r="D27" s="344"/>
      <c r="E27" s="343">
        <v>82</v>
      </c>
      <c r="F27" s="342"/>
      <c r="G27" s="343">
        <v>782</v>
      </c>
    </row>
    <row r="28" spans="1:7" ht="11.25" customHeight="1" x14ac:dyDescent="0.2">
      <c r="A28" s="329" t="s">
        <v>89</v>
      </c>
      <c r="B28" s="314"/>
      <c r="C28" s="94"/>
      <c r="D28" s="94"/>
      <c r="E28" s="94"/>
      <c r="G28" s="94"/>
    </row>
    <row r="29" spans="1:7" ht="11.25" customHeight="1" x14ac:dyDescent="0.2">
      <c r="A29" s="321" t="s">
        <v>78</v>
      </c>
      <c r="B29" s="314"/>
      <c r="C29" s="16">
        <v>187</v>
      </c>
      <c r="D29" s="94"/>
      <c r="E29" s="325" t="s">
        <v>154</v>
      </c>
      <c r="G29" s="287">
        <v>26</v>
      </c>
    </row>
    <row r="30" spans="1:7" ht="11.25" customHeight="1" x14ac:dyDescent="0.2">
      <c r="A30" s="321" t="s">
        <v>79</v>
      </c>
      <c r="B30" s="314"/>
      <c r="C30" s="287">
        <v>431</v>
      </c>
      <c r="D30" s="94"/>
      <c r="E30" s="287">
        <v>15</v>
      </c>
      <c r="G30" s="287">
        <v>55</v>
      </c>
    </row>
    <row r="31" spans="1:7" ht="11.1" customHeight="1" x14ac:dyDescent="0.2">
      <c r="A31" s="321" t="s">
        <v>80</v>
      </c>
      <c r="B31" s="345"/>
      <c r="C31" s="287">
        <v>285</v>
      </c>
      <c r="D31" s="346"/>
      <c r="E31" s="287">
        <v>38</v>
      </c>
      <c r="G31" s="287">
        <v>106</v>
      </c>
    </row>
    <row r="32" spans="1:7" ht="11.25" customHeight="1" x14ac:dyDescent="0.2">
      <c r="A32" s="321" t="s">
        <v>73</v>
      </c>
      <c r="B32" s="314"/>
      <c r="C32" s="16">
        <v>3710</v>
      </c>
      <c r="D32" s="330"/>
      <c r="E32" s="16">
        <v>47</v>
      </c>
      <c r="G32" s="16">
        <v>294</v>
      </c>
    </row>
    <row r="33" spans="1:13" ht="11.25" customHeight="1" x14ac:dyDescent="0.2">
      <c r="A33" s="321" t="s">
        <v>147</v>
      </c>
      <c r="B33" s="314"/>
      <c r="C33" s="16">
        <v>275</v>
      </c>
      <c r="D33" s="330"/>
      <c r="E33" s="16">
        <v>71</v>
      </c>
      <c r="G33" s="16">
        <v>81</v>
      </c>
    </row>
    <row r="34" spans="1:13" ht="11.25" customHeight="1" x14ac:dyDescent="0.2">
      <c r="A34" s="321" t="s">
        <v>101</v>
      </c>
      <c r="B34" s="345"/>
      <c r="C34" s="16">
        <v>797</v>
      </c>
      <c r="D34" s="330"/>
      <c r="E34" s="16">
        <v>14</v>
      </c>
      <c r="G34" s="16">
        <v>215</v>
      </c>
    </row>
    <row r="35" spans="1:13" ht="11.25" customHeight="1" x14ac:dyDescent="0.2">
      <c r="A35" s="347" t="s">
        <v>90</v>
      </c>
      <c r="B35" s="314"/>
      <c r="C35" s="16">
        <v>828</v>
      </c>
      <c r="D35" s="94"/>
      <c r="E35" s="16">
        <v>167</v>
      </c>
      <c r="G35" s="16">
        <v>382</v>
      </c>
    </row>
    <row r="36" spans="1:13" ht="11.25" customHeight="1" x14ac:dyDescent="0.2">
      <c r="A36" s="347" t="s">
        <v>102</v>
      </c>
      <c r="B36" s="314"/>
      <c r="C36" s="16">
        <v>108</v>
      </c>
      <c r="D36" s="94"/>
      <c r="E36" s="323" t="s">
        <v>9</v>
      </c>
      <c r="G36" s="16">
        <v>173</v>
      </c>
    </row>
    <row r="37" spans="1:13" ht="11.25" customHeight="1" x14ac:dyDescent="0.2">
      <c r="A37" s="347" t="s">
        <v>74</v>
      </c>
      <c r="B37" s="314"/>
      <c r="C37" s="16">
        <v>63500</v>
      </c>
      <c r="D37" s="94"/>
      <c r="E37" s="16">
        <v>7370</v>
      </c>
      <c r="G37" s="16">
        <v>20500</v>
      </c>
    </row>
    <row r="38" spans="1:13" ht="11.25" customHeight="1" x14ac:dyDescent="0.2">
      <c r="A38" s="347" t="s">
        <v>85</v>
      </c>
      <c r="B38" s="314"/>
      <c r="C38" s="16">
        <v>147</v>
      </c>
      <c r="D38" s="94"/>
      <c r="E38" s="16">
        <v>10</v>
      </c>
      <c r="G38" s="16">
        <v>50</v>
      </c>
    </row>
    <row r="39" spans="1:13" ht="11.25" customHeight="1" x14ac:dyDescent="0.2">
      <c r="A39" s="348" t="s">
        <v>103</v>
      </c>
      <c r="B39" s="314"/>
      <c r="C39" s="16">
        <v>1110</v>
      </c>
      <c r="D39" s="94"/>
      <c r="E39" s="16">
        <v>191</v>
      </c>
      <c r="G39" s="16">
        <v>458</v>
      </c>
    </row>
    <row r="40" spans="1:13" ht="11.25" customHeight="1" x14ac:dyDescent="0.2">
      <c r="A40" s="326" t="s">
        <v>76</v>
      </c>
      <c r="B40" s="331"/>
      <c r="C40" s="285">
        <v>71400</v>
      </c>
      <c r="D40" s="285"/>
      <c r="E40" s="285">
        <v>7920</v>
      </c>
      <c r="F40" s="332"/>
      <c r="G40" s="285">
        <v>22300</v>
      </c>
    </row>
    <row r="41" spans="1:13" ht="11.25" customHeight="1" x14ac:dyDescent="0.2">
      <c r="A41" s="375" t="s">
        <v>129</v>
      </c>
      <c r="B41" s="375"/>
      <c r="C41" s="375"/>
      <c r="D41" s="375"/>
      <c r="E41" s="375"/>
      <c r="F41" s="375"/>
      <c r="G41" s="375"/>
    </row>
    <row r="42" spans="1:13" s="333" customFormat="1" ht="11.25" customHeight="1" x14ac:dyDescent="0.2">
      <c r="A42" s="376" t="s">
        <v>42</v>
      </c>
      <c r="B42" s="376"/>
      <c r="C42" s="376"/>
      <c r="D42" s="376"/>
      <c r="E42" s="376"/>
      <c r="F42" s="376"/>
      <c r="G42" s="376"/>
    </row>
    <row r="43" spans="1:13" s="333" customFormat="1" ht="11.25" customHeight="1" x14ac:dyDescent="0.2">
      <c r="A43" s="376" t="s">
        <v>152</v>
      </c>
      <c r="B43" s="376"/>
      <c r="C43" s="376"/>
      <c r="D43" s="376"/>
      <c r="E43" s="376"/>
      <c r="F43" s="376"/>
      <c r="G43" s="376"/>
      <c r="H43" s="330"/>
      <c r="I43" s="330"/>
      <c r="J43" s="330"/>
      <c r="K43" s="330"/>
      <c r="L43" s="330"/>
      <c r="M43" s="330"/>
    </row>
    <row r="44" spans="1:13" ht="11.25" customHeight="1" x14ac:dyDescent="0.2">
      <c r="A44" s="352" t="s">
        <v>153</v>
      </c>
      <c r="B44" s="352"/>
      <c r="C44" s="352"/>
      <c r="D44" s="352"/>
      <c r="E44" s="352"/>
      <c r="F44" s="352"/>
      <c r="G44" s="352"/>
      <c r="H44" s="277"/>
      <c r="I44" s="277"/>
      <c r="J44" s="277"/>
      <c r="K44" s="277"/>
      <c r="L44" s="277"/>
      <c r="M44" s="277"/>
    </row>
    <row r="45" spans="1:13" ht="11.25" customHeight="1" x14ac:dyDescent="0.2">
      <c r="A45" s="352"/>
      <c r="B45" s="352"/>
      <c r="C45" s="352"/>
      <c r="D45" s="352"/>
      <c r="E45" s="352"/>
      <c r="F45" s="352"/>
      <c r="G45" s="352"/>
      <c r="H45" s="277"/>
      <c r="I45" s="277"/>
      <c r="J45" s="277"/>
      <c r="K45" s="277"/>
      <c r="L45" s="277"/>
      <c r="M45" s="277"/>
    </row>
    <row r="46" spans="1:13" ht="11.25" customHeight="1" x14ac:dyDescent="0.2">
      <c r="A46" s="352" t="s">
        <v>67</v>
      </c>
      <c r="B46" s="352"/>
      <c r="C46" s="352"/>
      <c r="D46" s="352"/>
      <c r="E46" s="352"/>
      <c r="F46" s="352"/>
      <c r="G46" s="352"/>
    </row>
  </sheetData>
  <mergeCells count="12">
    <mergeCell ref="A46:G46"/>
    <mergeCell ref="A1:G1"/>
    <mergeCell ref="A2:G2"/>
    <mergeCell ref="A3:G3"/>
    <mergeCell ref="A4:G4"/>
    <mergeCell ref="A5:G5"/>
    <mergeCell ref="E6:G6"/>
    <mergeCell ref="A41:G41"/>
    <mergeCell ref="A42:G42"/>
    <mergeCell ref="A43:G43"/>
    <mergeCell ref="A44:G44"/>
    <mergeCell ref="A45:G45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FDC-2B66-456F-A25D-1778673D8748}">
  <dimension ref="A1:K38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31.83203125" style="24" customWidth="1"/>
    <col min="2" max="2" width="1.83203125" style="24" customWidth="1"/>
    <col min="3" max="3" width="10.83203125" style="24" customWidth="1"/>
    <col min="4" max="4" width="1.83203125" style="24" customWidth="1"/>
    <col min="5" max="5" width="11.1640625" style="24" customWidth="1"/>
    <col min="6" max="6" width="1.83203125" style="24" customWidth="1"/>
    <col min="7" max="7" width="10.83203125" style="24" customWidth="1"/>
    <col min="8" max="8" width="1.83203125" style="24" customWidth="1"/>
    <col min="9" max="9" width="12.83203125" style="24" customWidth="1"/>
  </cols>
  <sheetData>
    <row r="1" spans="1:9" ht="11.25" customHeight="1" x14ac:dyDescent="0.2">
      <c r="A1" s="357" t="s">
        <v>104</v>
      </c>
      <c r="B1" s="357"/>
      <c r="C1" s="357"/>
      <c r="D1" s="357"/>
      <c r="E1" s="357"/>
      <c r="F1" s="357"/>
      <c r="G1" s="357"/>
      <c r="H1" s="357"/>
      <c r="I1" s="357"/>
    </row>
    <row r="2" spans="1:9" ht="11.25" customHeight="1" x14ac:dyDescent="0.2">
      <c r="A2" s="362" t="s">
        <v>105</v>
      </c>
      <c r="B2" s="372"/>
      <c r="C2" s="372"/>
      <c r="D2" s="372"/>
      <c r="E2" s="372"/>
      <c r="F2" s="372"/>
      <c r="G2" s="372"/>
      <c r="H2" s="372"/>
      <c r="I2" s="372"/>
    </row>
    <row r="3" spans="1:9" ht="11.25" customHeight="1" x14ac:dyDescent="0.2">
      <c r="A3" s="393"/>
      <c r="B3" s="394"/>
      <c r="C3" s="394"/>
      <c r="D3" s="394"/>
      <c r="E3" s="394"/>
      <c r="F3" s="394"/>
      <c r="G3" s="394"/>
      <c r="H3" s="394"/>
      <c r="I3" s="394"/>
    </row>
    <row r="4" spans="1:9" ht="11.25" customHeight="1" x14ac:dyDescent="0.2">
      <c r="A4" s="26"/>
      <c r="B4" s="26"/>
      <c r="C4" s="395" t="s">
        <v>106</v>
      </c>
      <c r="D4" s="395"/>
      <c r="E4" s="395"/>
      <c r="F4" s="49"/>
      <c r="G4" s="396" t="s">
        <v>107</v>
      </c>
      <c r="H4" s="397"/>
      <c r="I4" s="397"/>
    </row>
    <row r="5" spans="1:9" ht="11.25" customHeight="1" x14ac:dyDescent="0.2">
      <c r="A5" s="26"/>
      <c r="B5" s="26"/>
      <c r="C5" s="56" t="s">
        <v>108</v>
      </c>
      <c r="D5" s="57"/>
      <c r="E5" s="57" t="s">
        <v>109</v>
      </c>
      <c r="F5" s="48"/>
      <c r="G5" s="361" t="s">
        <v>110</v>
      </c>
      <c r="H5" s="398"/>
      <c r="I5" s="398"/>
    </row>
    <row r="6" spans="1:9" ht="11.25" customHeight="1" x14ac:dyDescent="0.2">
      <c r="A6" s="58" t="s">
        <v>20</v>
      </c>
      <c r="B6" s="59"/>
      <c r="C6" s="50" t="s">
        <v>111</v>
      </c>
      <c r="D6" s="58"/>
      <c r="E6" s="58" t="s">
        <v>111</v>
      </c>
      <c r="F6" s="58"/>
      <c r="G6" s="58" t="s">
        <v>111</v>
      </c>
      <c r="H6" s="58"/>
      <c r="I6" s="58" t="s">
        <v>112</v>
      </c>
    </row>
    <row r="7" spans="1:9" ht="11.25" customHeight="1" x14ac:dyDescent="0.2">
      <c r="A7" s="60" t="s">
        <v>34</v>
      </c>
      <c r="B7" s="32"/>
      <c r="C7" s="33"/>
      <c r="D7" s="19"/>
      <c r="E7" s="18"/>
      <c r="F7" s="19"/>
      <c r="G7" s="20"/>
      <c r="H7" s="19"/>
      <c r="I7" s="19"/>
    </row>
    <row r="8" spans="1:9" ht="11.25" customHeight="1" x14ac:dyDescent="0.2">
      <c r="A8" s="62" t="s">
        <v>23</v>
      </c>
      <c r="B8" s="34"/>
      <c r="C8" s="33">
        <f t="shared" ref="C8:C11" si="0">E8-G8</f>
        <v>25.5</v>
      </c>
      <c r="D8" s="19"/>
      <c r="E8" s="18">
        <v>205.75</v>
      </c>
      <c r="F8" s="19"/>
      <c r="G8" s="20">
        <f t="shared" ref="G8:G11" si="1">I8/22.0462</f>
        <v>180.24</v>
      </c>
      <c r="H8" s="19"/>
      <c r="I8" s="19">
        <v>3973.62</v>
      </c>
    </row>
    <row r="9" spans="1:9" ht="11.25" customHeight="1" x14ac:dyDescent="0.2">
      <c r="A9" s="98" t="s">
        <v>24</v>
      </c>
      <c r="B9" s="34"/>
      <c r="C9" s="33">
        <f t="shared" si="0"/>
        <v>28.8</v>
      </c>
      <c r="D9" s="19"/>
      <c r="E9" s="99">
        <v>227.06</v>
      </c>
      <c r="F9" s="19"/>
      <c r="G9" s="20">
        <f t="shared" si="1"/>
        <v>198.24</v>
      </c>
      <c r="H9" s="19"/>
      <c r="I9" s="19">
        <v>4370.41</v>
      </c>
    </row>
    <row r="10" spans="1:9" ht="11.25" customHeight="1" x14ac:dyDescent="0.2">
      <c r="A10" s="61" t="s">
        <v>25</v>
      </c>
      <c r="B10" s="34"/>
      <c r="C10" s="33">
        <f t="shared" si="0"/>
        <v>29.7</v>
      </c>
      <c r="D10" s="19"/>
      <c r="E10" s="99">
        <v>200.19</v>
      </c>
      <c r="F10" s="19"/>
      <c r="G10" s="20">
        <f t="shared" si="1"/>
        <v>170.5</v>
      </c>
      <c r="H10" s="19"/>
      <c r="I10" s="127">
        <v>3758.77</v>
      </c>
    </row>
    <row r="11" spans="1:9" ht="11.25" customHeight="1" x14ac:dyDescent="0.2">
      <c r="A11" s="61" t="s">
        <v>26</v>
      </c>
      <c r="B11" s="34"/>
      <c r="C11" s="33">
        <f t="shared" si="0"/>
        <v>32</v>
      </c>
      <c r="D11" s="19"/>
      <c r="E11" s="99">
        <v>197.24</v>
      </c>
      <c r="F11" s="19"/>
      <c r="G11" s="20">
        <f t="shared" si="1"/>
        <v>165.26</v>
      </c>
      <c r="H11" s="19"/>
      <c r="I11" s="127">
        <v>3643.29</v>
      </c>
    </row>
    <row r="12" spans="1:9" ht="11.25" customHeight="1" x14ac:dyDescent="0.2">
      <c r="A12" s="61" t="s">
        <v>27</v>
      </c>
      <c r="B12" s="34"/>
      <c r="C12" s="33">
        <f t="shared" ref="C12:C17" si="2">E12-G12</f>
        <v>35.200000000000003</v>
      </c>
      <c r="D12" s="19"/>
      <c r="E12" s="99">
        <v>175.63</v>
      </c>
      <c r="F12" s="19"/>
      <c r="G12" s="20">
        <f t="shared" ref="G12:G17" si="3">I12/22.0462</f>
        <v>140.46</v>
      </c>
      <c r="H12" s="19"/>
      <c r="I12" s="127">
        <v>3096.58</v>
      </c>
    </row>
    <row r="13" spans="1:9" ht="11.25" customHeight="1" x14ac:dyDescent="0.2">
      <c r="A13" s="64" t="s">
        <v>28</v>
      </c>
      <c r="B13" s="34"/>
      <c r="C13" s="31">
        <f t="shared" si="2"/>
        <v>39.5</v>
      </c>
      <c r="D13" s="127"/>
      <c r="E13" s="158">
        <v>201.52</v>
      </c>
      <c r="F13" s="127"/>
      <c r="G13" s="159">
        <f t="shared" si="3"/>
        <v>162.03</v>
      </c>
      <c r="H13" s="127"/>
      <c r="I13" s="127">
        <v>3572.13</v>
      </c>
    </row>
    <row r="14" spans="1:9" ht="11.25" customHeight="1" x14ac:dyDescent="0.2">
      <c r="A14" s="61" t="s">
        <v>29</v>
      </c>
      <c r="B14" s="34"/>
      <c r="C14" s="31">
        <f t="shared" si="2"/>
        <v>39</v>
      </c>
      <c r="D14" s="127"/>
      <c r="E14" s="158">
        <v>181.18</v>
      </c>
      <c r="F14" s="127"/>
      <c r="G14" s="159">
        <f t="shared" si="3"/>
        <v>142.22999999999999</v>
      </c>
      <c r="H14" s="127"/>
      <c r="I14" s="127">
        <v>3135.72</v>
      </c>
    </row>
    <row r="15" spans="1:9" ht="11.25" customHeight="1" x14ac:dyDescent="0.2">
      <c r="A15" s="61" t="s">
        <v>30</v>
      </c>
      <c r="B15" s="34"/>
      <c r="C15" s="31">
        <f t="shared" si="2"/>
        <v>38.200000000000003</v>
      </c>
      <c r="D15" s="127"/>
      <c r="E15" s="158">
        <v>172.4</v>
      </c>
      <c r="F15" s="127"/>
      <c r="G15" s="159">
        <f t="shared" si="3"/>
        <v>134.22</v>
      </c>
      <c r="H15" s="127"/>
      <c r="I15" s="127">
        <v>2959.05</v>
      </c>
    </row>
    <row r="16" spans="1:9" ht="11.25" customHeight="1" x14ac:dyDescent="0.2">
      <c r="A16" s="61" t="s">
        <v>31</v>
      </c>
      <c r="B16" s="34"/>
      <c r="C16" s="31">
        <f t="shared" si="2"/>
        <v>38.4</v>
      </c>
      <c r="D16" s="127"/>
      <c r="E16" s="179">
        <v>170.98</v>
      </c>
      <c r="F16" s="127"/>
      <c r="G16" s="159">
        <f t="shared" si="3"/>
        <v>132.58000000000001</v>
      </c>
      <c r="H16" s="127"/>
      <c r="I16" s="179">
        <v>2922.97</v>
      </c>
    </row>
    <row r="17" spans="1:11" ht="11.25" customHeight="1" x14ac:dyDescent="0.2">
      <c r="A17" s="61" t="s">
        <v>32</v>
      </c>
      <c r="B17" s="34"/>
      <c r="C17" s="31">
        <f t="shared" si="2"/>
        <v>36.9</v>
      </c>
      <c r="D17" s="127"/>
      <c r="E17" s="179">
        <v>178.75</v>
      </c>
      <c r="F17" s="127"/>
      <c r="G17" s="159">
        <f t="shared" si="3"/>
        <v>141.86000000000001</v>
      </c>
      <c r="H17" s="127"/>
      <c r="I17" s="179">
        <v>3127.5</v>
      </c>
    </row>
    <row r="18" spans="1:11" ht="11.25" customHeight="1" x14ac:dyDescent="0.2">
      <c r="A18" s="160" t="s">
        <v>33</v>
      </c>
      <c r="B18" s="34"/>
      <c r="C18" s="239">
        <v>32.1</v>
      </c>
      <c r="D18" s="242"/>
      <c r="E18" s="243">
        <v>190.19</v>
      </c>
      <c r="F18" s="242"/>
      <c r="G18" s="241">
        <v>158.05000000000001</v>
      </c>
      <c r="H18" s="242"/>
      <c r="I18" s="240">
        <v>3484.42</v>
      </c>
    </row>
    <row r="19" spans="1:11" ht="11.25" customHeight="1" x14ac:dyDescent="0.2">
      <c r="A19" s="60" t="s">
        <v>155</v>
      </c>
      <c r="B19" s="34"/>
      <c r="C19" s="234"/>
      <c r="D19" s="235"/>
      <c r="E19" s="236"/>
      <c r="F19" s="235"/>
      <c r="G19" s="237"/>
      <c r="H19" s="235"/>
      <c r="I19" s="238"/>
    </row>
    <row r="20" spans="1:11" ht="11.25" customHeight="1" x14ac:dyDescent="0.2">
      <c r="A20" s="63" t="s">
        <v>4</v>
      </c>
      <c r="B20" s="34"/>
      <c r="C20" s="234">
        <f t="shared" ref="C20:C22" si="4">E20-G20</f>
        <v>37</v>
      </c>
      <c r="D20" s="235"/>
      <c r="E20" s="236">
        <v>186.2</v>
      </c>
      <c r="F20" s="235"/>
      <c r="G20" s="237">
        <f t="shared" ref="G20:G22" si="5">I20/22.0462</f>
        <v>149.16999999999999</v>
      </c>
      <c r="H20" s="235"/>
      <c r="I20" s="238">
        <v>3288.55</v>
      </c>
    </row>
    <row r="21" spans="1:11" ht="11.25" customHeight="1" x14ac:dyDescent="0.2">
      <c r="A21" s="64" t="s">
        <v>5</v>
      </c>
      <c r="B21" s="34"/>
      <c r="C21" s="234">
        <f t="shared" si="4"/>
        <v>37</v>
      </c>
      <c r="D21" s="235"/>
      <c r="E21" s="236">
        <v>179.6</v>
      </c>
      <c r="F21" s="235"/>
      <c r="G21" s="237">
        <f t="shared" si="5"/>
        <v>142.57</v>
      </c>
      <c r="H21" s="235"/>
      <c r="I21" s="238">
        <v>3143.04</v>
      </c>
    </row>
    <row r="22" spans="1:11" ht="11.25" customHeight="1" x14ac:dyDescent="0.2">
      <c r="A22" s="62" t="s">
        <v>23</v>
      </c>
      <c r="B22" s="34"/>
      <c r="C22" s="265">
        <f t="shared" si="4"/>
        <v>36.1</v>
      </c>
      <c r="D22" s="266"/>
      <c r="E22" s="267">
        <v>170.16</v>
      </c>
      <c r="F22" s="266"/>
      <c r="G22" s="268">
        <f t="shared" si="5"/>
        <v>134.06</v>
      </c>
      <c r="H22" s="266"/>
      <c r="I22" s="269">
        <v>2955.59</v>
      </c>
    </row>
    <row r="23" spans="1:11" ht="11.25" customHeight="1" x14ac:dyDescent="0.2">
      <c r="A23" s="160" t="s">
        <v>172</v>
      </c>
      <c r="B23" s="187"/>
      <c r="C23" s="244">
        <f>E23-G23</f>
        <v>36.700000000000003</v>
      </c>
      <c r="D23" s="245"/>
      <c r="E23" s="246">
        <f>AVERAGE(E20:E22)</f>
        <v>178.65</v>
      </c>
      <c r="F23" s="245"/>
      <c r="G23" s="247">
        <f>I23/22.0462</f>
        <v>141.93</v>
      </c>
      <c r="H23" s="245"/>
      <c r="I23" s="248">
        <f>AVERAGE(I20:I22)</f>
        <v>3129.06</v>
      </c>
    </row>
    <row r="24" spans="1:11" s="11" customFormat="1" ht="22.35" customHeight="1" x14ac:dyDescent="0.2">
      <c r="A24" s="387" t="s">
        <v>113</v>
      </c>
      <c r="B24" s="388"/>
      <c r="C24" s="389"/>
      <c r="D24" s="388"/>
      <c r="E24" s="388"/>
      <c r="F24" s="388"/>
      <c r="G24" s="388"/>
      <c r="H24" s="388"/>
      <c r="I24" s="388"/>
    </row>
    <row r="25" spans="1:11" s="23" customFormat="1" ht="11.25" customHeight="1" x14ac:dyDescent="0.2">
      <c r="A25" s="390" t="s">
        <v>114</v>
      </c>
      <c r="B25" s="391"/>
      <c r="C25" s="391"/>
      <c r="D25" s="391"/>
      <c r="E25" s="391"/>
      <c r="F25" s="391"/>
      <c r="G25" s="391"/>
      <c r="H25" s="391"/>
      <c r="I25" s="391"/>
    </row>
    <row r="26" spans="1:11" ht="11.25" customHeight="1" x14ac:dyDescent="0.2">
      <c r="A26" s="392"/>
      <c r="B26" s="391"/>
      <c r="C26" s="391"/>
      <c r="D26" s="391"/>
      <c r="E26" s="391"/>
      <c r="F26" s="391"/>
      <c r="G26" s="391"/>
      <c r="H26" s="391"/>
      <c r="I26" s="391"/>
    </row>
    <row r="27" spans="1:11" s="23" customFormat="1" ht="11.25" customHeight="1" x14ac:dyDescent="0.2">
      <c r="A27" s="392" t="s">
        <v>115</v>
      </c>
      <c r="B27" s="391"/>
      <c r="C27" s="391"/>
      <c r="D27" s="391"/>
      <c r="E27" s="391"/>
      <c r="F27" s="391"/>
      <c r="G27" s="391"/>
      <c r="H27" s="391"/>
      <c r="I27" s="391"/>
    </row>
    <row r="28" spans="1:11" ht="11.2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</row>
    <row r="30" spans="1:11" ht="11.25" customHeight="1" x14ac:dyDescent="0.2">
      <c r="E30" s="129"/>
      <c r="F30" s="128"/>
      <c r="G30" s="127"/>
      <c r="H30" s="125"/>
      <c r="I30" s="127"/>
      <c r="J30" s="130"/>
      <c r="K30" s="127"/>
    </row>
    <row r="33" spans="1:1" ht="11.25" customHeight="1" x14ac:dyDescent="0.2">
      <c r="A33" s="25"/>
    </row>
    <row r="38" spans="1:1" ht="11.25" customHeight="1" x14ac:dyDescent="0.2">
      <c r="A38" s="29"/>
    </row>
  </sheetData>
  <mergeCells count="10">
    <mergeCell ref="A24:I24"/>
    <mergeCell ref="A25:I25"/>
    <mergeCell ref="A26:I26"/>
    <mergeCell ref="A27:I27"/>
    <mergeCell ref="A1:I1"/>
    <mergeCell ref="A2:I2"/>
    <mergeCell ref="A3:I3"/>
    <mergeCell ref="C4:E4"/>
    <mergeCell ref="G4:I4"/>
    <mergeCell ref="G5:I5"/>
  </mergeCells>
  <printOptions horizontalCentered="1"/>
  <pageMargins left="0.5" right="0.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March 2023</dc:title>
  <dc:subject/>
  <dc:creator/>
  <cp:keywords>Zinc in March 2023</cp:keywords>
  <dc:description/>
  <cp:lastModifiedBy/>
  <cp:revision>1</cp:revision>
  <dcterms:created xsi:type="dcterms:W3CDTF">2023-05-24T15:03:39Z</dcterms:created>
  <dcterms:modified xsi:type="dcterms:W3CDTF">2023-05-24T15:04:00Z</dcterms:modified>
  <cp:category/>
  <cp:contentStatus/>
</cp:coreProperties>
</file>