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LOCAL\webposttemp\"/>
    </mc:Choice>
  </mc:AlternateContent>
  <xr:revisionPtr revIDLastSave="1" documentId="13_ncr:1_{EB5BD528-3DCC-4C1C-8D6E-A979237BD7A4}" xr6:coauthVersionLast="47" xr6:coauthVersionMax="47" xr10:uidLastSave="{E414AEE2-B41B-4581-8030-60068E19E4FE}"/>
  <bookViews>
    <workbookView xWindow="57480" yWindow="-120" windowWidth="29040" windowHeight="15720" xr2:uid="{7EFD90DC-D81F-4715-85FB-9EE86212F418}"/>
  </bookViews>
  <sheets>
    <sheet name="Front Matter" sheetId="21" r:id="rId1"/>
    <sheet name="T1" sheetId="1" r:id="rId2"/>
    <sheet name="T2" sheetId="2" r:id="rId3"/>
    <sheet name="T3" sheetId="3" r:id="rId4"/>
    <sheet name="T4" sheetId="18" r:id="rId5"/>
    <sheet name="T5" sheetId="5" r:id="rId6"/>
    <sheet name="T6" sheetId="6" r:id="rId7"/>
    <sheet name="T7" sheetId="7" r:id="rId8"/>
    <sheet name="T8" sheetId="8" r:id="rId9"/>
    <sheet name="T9" sheetId="22" r:id="rId10"/>
    <sheet name="T10" sheetId="10" r:id="rId11"/>
    <sheet name="T11" sheetId="11" r:id="rId12"/>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3" l="1"/>
  <c r="E20" i="3"/>
  <c r="B20" i="3"/>
  <c r="D20" i="3"/>
  <c r="E18" i="3" l="1"/>
  <c r="D18" i="3"/>
  <c r="C18" i="3"/>
  <c r="B18" i="3"/>
  <c r="B18" i="11" l="1"/>
  <c r="C18" i="11"/>
  <c r="D18" i="1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<sst xmlns="http://schemas.openxmlformats.org/spreadsheetml/2006/main" count="309" uniqueCount="179">
  <si>
    <r>
      <rPr>
        <b/>
        <sz val="8"/>
        <color rgb="FF000000"/>
        <rFont val="Times New Roman"/>
        <family val="1"/>
      </rPr>
      <t>Table 1</t>
    </r>
    <r>
      <rPr>
        <sz val="8"/>
        <color indexed="8"/>
        <rFont val="Times New Roman"/>
        <family val="2"/>
      </rPr>
      <t>. Salient lead statistics in the United States.</t>
    </r>
  </si>
  <si>
    <t>Product</t>
  </si>
  <si>
    <r>
      <t>2024</t>
    </r>
    <r>
      <rPr>
        <b/>
        <vertAlign val="superscript"/>
        <sz val="8"/>
        <color theme="1"/>
        <rFont val="Times New Roman"/>
        <family val="1"/>
      </rPr>
      <t>1</t>
    </r>
  </si>
  <si>
    <t>January</t>
  </si>
  <si>
    <t>December</t>
  </si>
  <si>
    <t>January–December</t>
  </si>
  <si>
    <t>U.S. production</t>
  </si>
  <si>
    <t xml:space="preserve">Mine (recoverable) </t>
  </si>
  <si>
    <t>Secondary refinery, reported by smelters/refineries</t>
  </si>
  <si>
    <t>U.S. consumption</t>
  </si>
  <si>
    <r>
      <t>Refined lead, apparent</t>
    </r>
    <r>
      <rPr>
        <vertAlign val="superscript"/>
        <sz val="8"/>
        <rFont val="Times New Roman"/>
        <family val="1"/>
      </rPr>
      <t>e, 2</t>
    </r>
  </si>
  <si>
    <t>U.S. imports for consumption</t>
  </si>
  <si>
    <t xml:space="preserve">Ore and concentrate </t>
  </si>
  <si>
    <t>Bullion</t>
  </si>
  <si>
    <t>Unwrought</t>
  </si>
  <si>
    <t>U.S. exports</t>
  </si>
  <si>
    <t>Bullion (metric tons, gross weight)</t>
  </si>
  <si>
    <t>Unwrought (metric tons, gross weight)</t>
  </si>
  <si>
    <t>U.S. price (cents per pound)</t>
  </si>
  <si>
    <t>S&amp;P Global Platts Metals Week North American Market</t>
  </si>
  <si>
    <r>
      <rPr>
        <vertAlign val="superscript"/>
        <sz val="8"/>
        <rFont val="Times New Roman"/>
        <family val="1"/>
      </rPr>
      <t>1</t>
    </r>
    <r>
      <rPr>
        <sz val="8"/>
        <rFont val="Times New Roman"/>
        <family val="1"/>
      </rPr>
      <t>May include revisions to previously published data.</t>
    </r>
  </si>
  <si>
    <r>
      <t>2</t>
    </r>
    <r>
      <rPr>
        <sz val="8"/>
        <color indexed="8"/>
        <rFont val="Times New Roman"/>
        <family val="1"/>
      </rPr>
      <t>Secondary refinery production plus imports for consumption of unwrought lead minus domestic exports of unwrought lead.</t>
    </r>
  </si>
  <si>
    <r>
      <rPr>
        <b/>
        <sz val="8"/>
        <color rgb="FF000000"/>
        <rFont val="Times New Roman"/>
        <family val="1"/>
      </rPr>
      <t>Table 2</t>
    </r>
    <r>
      <rPr>
        <sz val="8"/>
        <color indexed="8"/>
        <rFont val="Times New Roman"/>
        <family val="2"/>
      </rPr>
      <t>. Mine and secondary refinery production of lead in the United States.</t>
    </r>
  </si>
  <si>
    <t>Period</t>
  </si>
  <si>
    <t>Mine</t>
  </si>
  <si>
    <r>
      <t>Secondary refinery</t>
    </r>
    <r>
      <rPr>
        <b/>
        <vertAlign val="superscript"/>
        <sz val="8"/>
        <color theme="1"/>
        <rFont val="Times New Roman"/>
        <family val="1"/>
      </rPr>
      <t xml:space="preserve">e </t>
    </r>
  </si>
  <si>
    <t>Lead in concentrate</t>
  </si>
  <si>
    <t>Recoverable</t>
  </si>
  <si>
    <t>February</t>
  </si>
  <si>
    <t>March</t>
  </si>
  <si>
    <t>April</t>
  </si>
  <si>
    <t>May</t>
  </si>
  <si>
    <t>June</t>
  </si>
  <si>
    <t>July</t>
  </si>
  <si>
    <t>August</t>
  </si>
  <si>
    <t>September</t>
  </si>
  <si>
    <t>October</t>
  </si>
  <si>
    <t>November</t>
  </si>
  <si>
    <t>2025</t>
  </si>
  <si>
    <r>
      <rPr>
        <b/>
        <sz val="8"/>
        <color theme="1"/>
        <rFont val="Times New Roman"/>
        <family val="1"/>
      </rPr>
      <t>Table 3</t>
    </r>
    <r>
      <rPr>
        <sz val="8"/>
        <color theme="1"/>
        <rFont val="Times New Roman"/>
        <family val="2"/>
      </rPr>
      <t>. Monthly average lead prices.</t>
    </r>
  </si>
  <si>
    <t>[Source: S&amp;P Global Platts Metals Week.]</t>
  </si>
  <si>
    <r>
      <t>North American Market</t>
    </r>
    <r>
      <rPr>
        <b/>
        <vertAlign val="superscript"/>
        <sz val="8"/>
        <color theme="1"/>
        <rFont val="Times New Roman"/>
        <family val="1"/>
      </rPr>
      <t>1</t>
    </r>
  </si>
  <si>
    <t>London Metal Exchange (LME) cash</t>
  </si>
  <si>
    <r>
      <t>Used lead-acid batteries</t>
    </r>
    <r>
      <rPr>
        <b/>
        <vertAlign val="superscript"/>
        <sz val="8"/>
        <color theme="1"/>
        <rFont val="Times New Roman"/>
        <family val="1"/>
      </rPr>
      <t>2</t>
    </r>
  </si>
  <si>
    <t>Price (¢/lb)</t>
  </si>
  <si>
    <t>Price ($/t)</t>
  </si>
  <si>
    <r>
      <rPr>
        <vertAlign val="superscript"/>
        <sz val="8"/>
        <color theme="1"/>
        <rFont val="Times New Roman"/>
        <family val="1"/>
      </rPr>
      <t>1</t>
    </r>
    <r>
      <rPr>
        <sz val="8"/>
        <color theme="1"/>
        <rFont val="Times New Roman"/>
        <family val="1"/>
      </rPr>
      <t>S&amp;P Global Platts Metals Week North American Market price. Reflects the LME lead cash price plus the Platts premium for 99.97% lead.</t>
    </r>
  </si>
  <si>
    <r>
      <t>2</t>
    </r>
    <r>
      <rPr>
        <sz val="8"/>
        <rFont val="Times New Roman"/>
        <family val="1"/>
      </rPr>
      <t xml:space="preserve">S&amp;P Global </t>
    </r>
    <r>
      <rPr>
        <sz val="8"/>
        <color theme="1"/>
        <rFont val="Times New Roman"/>
        <family val="1"/>
      </rPr>
      <t>Platts Metals Week assessment for used lead-acid automotive batteries (50% lead) picked up in U.S. Midwest, suitable for delivery to secondary smelters within 30 days.</t>
    </r>
  </si>
  <si>
    <t>Item</t>
  </si>
  <si>
    <t>Net receipts</t>
  </si>
  <si>
    <t>Consumption</t>
  </si>
  <si>
    <t>Battery-lead</t>
  </si>
  <si>
    <t>W</t>
  </si>
  <si>
    <r>
      <t>Other</t>
    </r>
    <r>
      <rPr>
        <vertAlign val="superscript"/>
        <sz val="8"/>
        <color indexed="8"/>
        <rFont val="Times New Roman"/>
        <family val="1"/>
      </rPr>
      <t>1</t>
    </r>
  </si>
  <si>
    <t>Total</t>
  </si>
  <si>
    <r>
      <t>Percent change from preceding month</t>
    </r>
    <r>
      <rPr>
        <vertAlign val="superscript"/>
        <sz val="8"/>
        <rFont val="Times New Roman"/>
        <family val="1"/>
      </rPr>
      <t>2</t>
    </r>
  </si>
  <si>
    <r>
      <t>1</t>
    </r>
    <r>
      <rPr>
        <sz val="8"/>
        <color indexed="8"/>
        <rFont val="Times New Roman"/>
        <family val="1"/>
      </rPr>
      <t>Includes soft lead, solder, drosses and residues, common babbitt, antimonial lead, cable covering, type metals, and other lead-base scrap.</t>
    </r>
  </si>
  <si>
    <r>
      <t>2</t>
    </r>
    <r>
      <rPr>
        <sz val="8"/>
        <color indexed="8"/>
        <rFont val="Times New Roman"/>
        <family val="1"/>
      </rPr>
      <t>Based on unrounded data; preceding monthly data may have been revised.</t>
    </r>
  </si>
  <si>
    <t>Product recovered</t>
  </si>
  <si>
    <t>Secondary metal content</t>
  </si>
  <si>
    <t>Lead</t>
  </si>
  <si>
    <t>Tin</t>
  </si>
  <si>
    <t>Antimony</t>
  </si>
  <si>
    <t>Soft and calcium lead</t>
  </si>
  <si>
    <t>Remelt lead</t>
  </si>
  <si>
    <t>Antimonial lead</t>
  </si>
  <si>
    <r>
      <t>Other</t>
    </r>
    <r>
      <rPr>
        <vertAlign val="superscript"/>
        <sz val="8"/>
        <rFont val="Times New Roman"/>
        <family val="1"/>
      </rPr>
      <t>1</t>
    </r>
  </si>
  <si>
    <t>Total lead-base</t>
  </si>
  <si>
    <r>
      <t>1</t>
    </r>
    <r>
      <rPr>
        <sz val="8"/>
        <color indexed="8"/>
        <rFont val="Times New Roman"/>
        <family val="1"/>
      </rPr>
      <t>Includes cable lead, lead-base babbitt, solder, type metals, and other products.</t>
    </r>
  </si>
  <si>
    <r>
      <rPr>
        <b/>
        <sz val="8"/>
        <rFont val="Times New Roman"/>
        <family val="1"/>
      </rPr>
      <t>Table 6</t>
    </r>
    <r>
      <rPr>
        <sz val="8"/>
        <rFont val="Times New Roman"/>
        <family val="1"/>
      </rPr>
      <t>. U.S. apparent consumption of lead.</t>
    </r>
  </si>
  <si>
    <r>
      <t>Production</t>
    </r>
    <r>
      <rPr>
        <b/>
        <vertAlign val="superscript"/>
        <sz val="8"/>
        <color theme="1"/>
        <rFont val="Times New Roman"/>
        <family val="1"/>
      </rPr>
      <t>e</t>
    </r>
  </si>
  <si>
    <r>
      <t>1</t>
    </r>
    <r>
      <rPr>
        <sz val="8"/>
        <rFont val="Times New Roman"/>
        <family val="1"/>
      </rPr>
      <t>Import and export data are for Harmonized Tariff Schedule of the United States (HTS) codes 7801.10.0000, 7801.91.0000, 7801.99.9030, 7801.99.9050.</t>
    </r>
  </si>
  <si>
    <t>Class</t>
  </si>
  <si>
    <t>Refined lead</t>
  </si>
  <si>
    <t>Refined lead containing antimony as the principal alloying element</t>
  </si>
  <si>
    <t>Lead alloys</t>
  </si>
  <si>
    <t>Other</t>
  </si>
  <si>
    <t>Wrought</t>
  </si>
  <si>
    <t>Bars, rods, profiles, and wire</t>
  </si>
  <si>
    <t>Pipes and tubes, including fittings</t>
  </si>
  <si>
    <t>Plates, sheets, strip, foil</t>
  </si>
  <si>
    <t>Waste and scrap</t>
  </si>
  <si>
    <t>Spent lead-acid storage batteries for starting engines (units)</t>
  </si>
  <si>
    <t>Lead waste and scrap obtained from lead-acid storage batteries</t>
  </si>
  <si>
    <t>Other lead waste and scrap</t>
  </si>
  <si>
    <t>Ores and concentrate (lead content)</t>
  </si>
  <si>
    <t>Powders and flakes</t>
  </si>
  <si>
    <t>Tetraethyl lead and tetramethyl lead</t>
  </si>
  <si>
    <r>
      <rPr>
        <vertAlign val="superscript"/>
        <sz val="8"/>
        <color theme="1"/>
        <rFont val="Times New Roman"/>
        <family val="1"/>
      </rPr>
      <t>1</t>
    </r>
    <r>
      <rPr>
        <sz val="8"/>
        <color theme="1"/>
        <rFont val="Times New Roman"/>
        <family val="1"/>
      </rPr>
      <t>May include revisions to previously published data.</t>
    </r>
  </si>
  <si>
    <r>
      <rPr>
        <b/>
        <sz val="8"/>
        <color theme="1"/>
        <rFont val="Times New Roman"/>
        <family val="1"/>
      </rPr>
      <t>Table 8</t>
    </r>
    <r>
      <rPr>
        <sz val="8"/>
        <color theme="1"/>
        <rFont val="Times New Roman"/>
        <family val="2"/>
      </rPr>
      <t>. U.S. exports of lead ores and concentrate, by country or locality.</t>
    </r>
  </si>
  <si>
    <t>Country or locality</t>
  </si>
  <si>
    <t>Belgium</t>
  </si>
  <si>
    <t>Canada</t>
  </si>
  <si>
    <t>China</t>
  </si>
  <si>
    <t>Colombia</t>
  </si>
  <si>
    <t>Germany</t>
  </si>
  <si>
    <t>India</t>
  </si>
  <si>
    <t>Japan</t>
  </si>
  <si>
    <t>Korea, Republic of</t>
  </si>
  <si>
    <t>Mexico</t>
  </si>
  <si>
    <t>Switzerland</t>
  </si>
  <si>
    <r>
      <t xml:space="preserve">Table 9. </t>
    </r>
    <r>
      <rPr>
        <sz val="8"/>
        <color theme="1"/>
        <rFont val="Times New Roman"/>
        <family val="1"/>
      </rPr>
      <t>U.S. imports for consumption of lead, by class.</t>
    </r>
  </si>
  <si>
    <t>Lead alloys (lead content)</t>
  </si>
  <si>
    <t>Other (lead content)</t>
  </si>
  <si>
    <t>Lead waste and scrap obtained from lead-acid storage batteries (lead content)</t>
  </si>
  <si>
    <t>Other lead waste and scrap (lead content)</t>
  </si>
  <si>
    <t>Bullion (lead content)</t>
  </si>
  <si>
    <r>
      <rPr>
        <b/>
        <sz val="8"/>
        <color theme="1"/>
        <rFont val="Times New Roman"/>
        <family val="1"/>
      </rPr>
      <t>Table 10</t>
    </r>
    <r>
      <rPr>
        <sz val="8"/>
        <color theme="1"/>
        <rFont val="Times New Roman"/>
        <family val="2"/>
      </rPr>
      <t>. U.S. imports for consumption of unwrought lead, by country or locality.</t>
    </r>
  </si>
  <si>
    <t>Country or locality
of origin</t>
  </si>
  <si>
    <t>Australia</t>
  </si>
  <si>
    <t>Brazil</t>
  </si>
  <si>
    <t>Ecuador</t>
  </si>
  <si>
    <t>Ghana</t>
  </si>
  <si>
    <t>Italy</t>
  </si>
  <si>
    <t>Kazakhstan</t>
  </si>
  <si>
    <t>Nigeria</t>
  </si>
  <si>
    <t>Peru</t>
  </si>
  <si>
    <t>South Africa</t>
  </si>
  <si>
    <t>Spain</t>
  </si>
  <si>
    <t>Thailand</t>
  </si>
  <si>
    <t>Turkey</t>
  </si>
  <si>
    <t>United Kingdom</t>
  </si>
  <si>
    <t>Venezuela</t>
  </si>
  <si>
    <r>
      <rPr>
        <b/>
        <sz val="8"/>
        <color rgb="FF000000"/>
        <rFont val="Times New Roman"/>
        <family val="1"/>
      </rPr>
      <t>Table 11</t>
    </r>
    <r>
      <rPr>
        <sz val="8"/>
        <color indexed="8"/>
        <rFont val="Times New Roman"/>
        <family val="2"/>
      </rPr>
      <t>. London Metal Exchange (LME) stocks of lead, end of period.</t>
    </r>
  </si>
  <si>
    <t>[Data are in metric tons. Source: London Metal Exchange, Ltd.]</t>
  </si>
  <si>
    <t>Asia</t>
  </si>
  <si>
    <t>Europe</t>
  </si>
  <si>
    <t>2026</t>
  </si>
  <si>
    <r>
      <t>2025</t>
    </r>
    <r>
      <rPr>
        <b/>
        <vertAlign val="superscript"/>
        <sz val="8"/>
        <color theme="1"/>
        <rFont val="Times New Roman"/>
        <family val="1"/>
      </rPr>
      <t>1</t>
    </r>
  </si>
  <si>
    <t>2026,
January</t>
  </si>
  <si>
    <t>Malaysia</t>
  </si>
  <si>
    <t>Cote d'Ivoire</t>
  </si>
  <si>
    <t>Hungary</t>
  </si>
  <si>
    <t>Panama</t>
  </si>
  <si>
    <t>Russia</t>
  </si>
  <si>
    <r>
      <rPr>
        <b/>
        <sz val="8"/>
        <color theme="1"/>
        <rFont val="Times New Roman"/>
        <family val="1"/>
      </rPr>
      <t>Table 5</t>
    </r>
    <r>
      <rPr>
        <sz val="8"/>
        <color theme="1"/>
        <rFont val="Times New Roman"/>
        <family val="2"/>
      </rPr>
      <t>. Lead, tin, and antimony recovered from lead-base scrap in January 2026.</t>
    </r>
  </si>
  <si>
    <t>2026, January</t>
  </si>
  <si>
    <t>Vietnam</t>
  </si>
  <si>
    <t>[Data are in metric tons, lead content, unless otherwise specified.]</t>
  </si>
  <si>
    <t>Year-to-date</t>
  </si>
  <si>
    <t>[Data are in metric tons.]</t>
  </si>
  <si>
    <r>
      <rPr>
        <b/>
        <sz val="8"/>
        <color theme="1"/>
        <rFont val="Times New Roman"/>
        <family val="1"/>
      </rPr>
      <t>Table 4</t>
    </r>
    <r>
      <rPr>
        <sz val="8"/>
        <color theme="1"/>
        <rFont val="Times New Roman"/>
        <family val="2"/>
      </rPr>
      <t>. Consumption of purchased lead-base scrap in January 2026.</t>
    </r>
  </si>
  <si>
    <r>
      <rPr>
        <vertAlign val="superscript"/>
        <sz val="8"/>
        <rFont val="Times New Roman"/>
        <family val="1"/>
      </rPr>
      <t>2</t>
    </r>
    <r>
      <rPr>
        <sz val="8"/>
        <color theme="1"/>
        <rFont val="Times New Roman"/>
        <family val="1"/>
      </rPr>
      <t>Smelter production plus imports for consumption minus domestic exports.</t>
    </r>
  </si>
  <si>
    <r>
      <t>Apparent consumption</t>
    </r>
    <r>
      <rPr>
        <b/>
        <vertAlign val="superscript"/>
        <sz val="8"/>
        <rFont val="Times New Roman"/>
        <family val="1"/>
      </rPr>
      <t>2</t>
    </r>
  </si>
  <si>
    <r>
      <t>Exports</t>
    </r>
    <r>
      <rPr>
        <b/>
        <vertAlign val="superscript"/>
        <sz val="8"/>
        <rFont val="Times New Roman"/>
        <family val="1"/>
      </rPr>
      <t>1</t>
    </r>
  </si>
  <si>
    <r>
      <t>Imports</t>
    </r>
    <r>
      <rPr>
        <b/>
        <vertAlign val="superscript"/>
        <sz val="8"/>
        <color theme="1"/>
        <rFont val="Times New Roman"/>
        <family val="1"/>
      </rPr>
      <t>1</t>
    </r>
  </si>
  <si>
    <t>Stocks,
December 31, 2025</t>
  </si>
  <si>
    <t>Stocks,
Jaunuary 31, 2026</t>
  </si>
  <si>
    <t>[Data are in metric tons, gross weight]</t>
  </si>
  <si>
    <t>[Data are in metric tons, gross weight, unless otherwise specified.]</t>
  </si>
  <si>
    <t>[Data are in metric tons, lead content.]</t>
  </si>
  <si>
    <t>[Includes refined lead (Quantity 1) of Harmonized Tariff Schedule of the United States (HTS) code 7801.10.0000 and the lead content (Quantity 2) of HTS codes 7801.91.0000, 7801.99.9030, 7801.99.9050. Excludes bullion. Data are in metric tons, lead content.]</t>
  </si>
  <si>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</si>
  <si>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</si>
  <si>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</si>
  <si>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</si>
  <si>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</si>
  <si>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</si>
  <si>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</si>
  <si>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</si>
  <si>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r>
      <t xml:space="preserve">Includes data available through </t>
    </r>
    <r>
      <rPr>
        <sz val="9"/>
        <rFont val="Times New Roman"/>
        <family val="1"/>
      </rPr>
      <t>July 10, 2026</t>
    </r>
    <r>
      <rPr>
        <sz val="8"/>
        <rFont val="Times New Roman"/>
        <family val="1"/>
      </rPr>
      <t>, unless otherwise noted.</t>
    </r>
  </si>
  <si>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</si>
  <si>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</si>
  <si>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</si>
  <si>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</si>
  <si>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</si>
  <si>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 xml:space="preserve"> may not add to totals shown. Data may include revisions to previously published data.</t>
  </si>
  <si>
    <t xml:space="preserve">Trade data are sourced from the U.S. Census Bureau (https://usatrade.census.gov/). "HTS" indicates the Harmonized Tariff Schedule of the United States code. </t>
  </si>
  <si>
    <t>"Schedule B" indicates the Schedule B of the United States number.</t>
  </si>
  <si>
    <t xml:space="preserve">Only the leading trade partners are listed individually in the table. Data for all countries are provided in the data release file at </t>
  </si>
  <si>
    <t>Mineral Industry Surveys Data Release (Provisional) - ScienceBase-Catalog.</t>
  </si>
  <si>
    <t>Imports refers to "imports for consumption." Import valuation is customs value, free-alongside-ship basis.</t>
  </si>
  <si>
    <t>Exports refers to "domestic exports." Export valuation is on a free-alongside-ship basis.</t>
  </si>
  <si>
    <t>Lead in January 2026</t>
  </si>
  <si>
    <t>This workbook includes 11 tables.</t>
  </si>
  <si>
    <t>For questions on this report, please contact kklochko@usgs.gov.</t>
  </si>
  <si>
    <t>Refined lead containing antimony as the principal alloying element (lead content)</t>
  </si>
  <si>
    <r>
      <rPr>
        <b/>
        <sz val="8"/>
        <color theme="1"/>
        <rFont val="Times New Roman"/>
        <family val="1"/>
      </rPr>
      <t>Table 7.</t>
    </r>
    <r>
      <rPr>
        <sz val="8"/>
        <color theme="1"/>
        <rFont val="Times New Roman"/>
        <family val="2"/>
      </rPr>
      <t xml:space="preserve"> U.S. exports of lead, by class.</t>
    </r>
  </si>
  <si>
    <t>If you are an industry producer or consumer and would like to contribute to NMIC industry surveys, please contact Tiffany Lin, tjlin@usgs.gov.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</si>
</sst>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0" x14ac:knownFonts="1">
    <font>
      <sz val="11"/>
      <color theme="1"/>
      <name val="Aptos Narrow"/>
      <family val="2"/>
      <scheme val="minor"/>
    </font>
    <font>
      <sz val="8"/>
      <color theme="1"/>
      <name val="Times New Roman"/>
      <family val="2"/>
    </font>
    <font>
      <sz val="8"/>
      <color indexed="8"/>
      <name val="Times New Roman"/>
      <family val="1"/>
    </font>
    <font>
      <b/>
      <sz val="8"/>
      <color rgb="FF000000"/>
      <name val="Times New Roman"/>
      <family val="1"/>
    </font>
    <font>
      <sz val="8"/>
      <color indexed="8"/>
      <name val="Times New Roman"/>
      <family val="2"/>
    </font>
    <font>
      <b/>
      <sz val="8"/>
      <color theme="1"/>
      <name val="Times New Roman"/>
      <family val="1"/>
    </font>
    <font>
      <b/>
      <vertAlign val="superscript"/>
      <sz val="8"/>
      <color theme="1"/>
      <name val="Times New Roman"/>
      <family val="1"/>
    </font>
    <font>
      <vertAlign val="superscript"/>
      <sz val="8"/>
      <name val="Times New Roman"/>
      <family val="1"/>
    </font>
    <font>
      <sz val="8"/>
      <name val="Times New Roman"/>
      <family val="1"/>
    </font>
    <font>
      <b/>
      <sz val="8"/>
      <color indexed="8"/>
      <name val="Times New Roman"/>
      <family val="1"/>
    </font>
    <font>
      <sz val="8"/>
      <name val="Times New Roman"/>
      <family val="2"/>
    </font>
    <font>
      <sz val="8"/>
      <color theme="1"/>
      <name val="Times New Roman"/>
      <family val="1"/>
    </font>
    <font>
      <vertAlign val="superscript"/>
      <sz val="8"/>
      <color theme="1"/>
      <name val="Times New Roman"/>
      <family val="1"/>
    </font>
    <font>
      <vertAlign val="superscript"/>
      <sz val="8"/>
      <color indexed="8"/>
      <name val="Times New Roman"/>
      <family val="1"/>
    </font>
    <font>
      <sz val="10"/>
      <name val="Arial"/>
      <family val="2"/>
    </font>
    <font>
      <b/>
      <sz val="8"/>
      <name val="Times New Roman"/>
      <family val="1"/>
    </font>
    <font>
      <b/>
      <vertAlign val="superscript"/>
      <sz val="8"/>
      <name val="Times New Roman"/>
      <family val="1"/>
    </font>
    <font>
      <sz val="8"/>
      <color rgb="FF000000"/>
      <name val="Times New Roman"/>
      <family val="1"/>
    </font>
    <font>
      <sz val="11"/>
      <color theme="1"/>
      <name val="Aptos Narrow"/>
      <family val="2"/>
      <scheme val="minor"/>
    </font>
    <font>
      <sz val="9"/>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8">
    <xf numFmtId="0" fontId="0" fillId="0" borderId="0"/>
    <xf numFmtId="0" fontId="1" fillId="0" borderId="0"/>
    <xf numFmtId="0" fontId="14" fillId="0" borderId="0"/>
    <xf numFmtId="43" fontId="1" fillId="0" borderId="0" applyFont="0" applyFill="0" applyBorder="0" applyAlignment="0" applyProtection="0"/>
    <xf numFmtId="0" fontId="18" fillId="0" borderId="0"/>
    <xf numFmtId="0" fontId="14" fillId="0" borderId="0"/>
    <xf numFmtId="0" fontId="14" fillId="0" borderId="0"/>
    <xf numFmtId="0" fontId="18" fillId="0" borderId="0"/>
  </cellStyleXfs>
  <cellXfs count="114">
    <xf numFmtId="0" fontId="0" fillId="0" borderId="0" xfId="0"/>
    <xf numFmtId="49" fontId="5" fillId="0" borderId="3" xfId="1" applyNumberFormat="1" applyFont="1" applyBorder="1" applyAlignment="1">
      <alignment horizontal="center" vertical="center"/>
    </xf>
    <xf numFmtId="49" fontId="5" fillId="0" borderId="1" xfId="1" applyNumberFormat="1" applyFont="1" applyBorder="1" applyAlignment="1">
      <alignment horizontal="center" vertical="center"/>
    </xf>
    <xf numFmtId="49" fontId="1" fillId="0" borderId="0" xfId="1" applyNumberFormat="1" applyAlignment="1">
      <alignment horizontal="left" vertical="center"/>
    </xf>
    <xf numFmtId="3" fontId="1" fillId="0" borderId="0" xfId="1" applyNumberFormat="1" applyAlignment="1">
      <alignment horizontal="right" vertical="center"/>
    </xf>
    <xf numFmtId="3" fontId="1" fillId="0" borderId="2" xfId="1" applyNumberFormat="1" applyBorder="1" applyAlignment="1">
      <alignment horizontal="right" vertical="center"/>
    </xf>
    <xf numFmtId="49" fontId="1" fillId="0" borderId="1" xfId="1" applyNumberFormat="1" applyBorder="1" applyAlignment="1">
      <alignment horizontal="left" vertical="center"/>
    </xf>
    <xf numFmtId="3" fontId="1" fillId="0" borderId="1" xfId="1" applyNumberFormat="1" applyBorder="1" applyAlignment="1">
      <alignment horizontal="right" vertical="center"/>
    </xf>
    <xf numFmtId="49" fontId="1" fillId="0" borderId="3" xfId="1" applyNumberFormat="1" applyBorder="1" applyAlignment="1">
      <alignment horizontal="left" vertical="center"/>
    </xf>
    <xf numFmtId="3" fontId="1" fillId="0" borderId="3" xfId="1" applyNumberFormat="1" applyBorder="1" applyAlignment="1">
      <alignment horizontal="right" vertical="center"/>
    </xf>
    <xf numFmtId="3" fontId="1" fillId="0" borderId="0" xfId="1" quotePrefix="1" applyNumberFormat="1" applyAlignment="1">
      <alignment horizontal="right" vertical="center"/>
    </xf>
    <xf numFmtId="3" fontId="1" fillId="0" borderId="1" xfId="1" quotePrefix="1" applyNumberFormat="1" applyBorder="1" applyAlignment="1">
      <alignment horizontal="right" vertical="center"/>
    </xf>
    <xf numFmtId="0" fontId="1" fillId="0" borderId="0" xfId="1" applyAlignment="1">
      <alignment horizontal="left" vertical="center"/>
    </xf>
    <xf numFmtId="3" fontId="1" fillId="0" borderId="0" xfId="1" applyNumberFormat="1" applyAlignment="1">
      <alignment horizontal="left" vertical="center"/>
    </xf>
    <xf numFmtId="49" fontId="4" fillId="0" borderId="0" xfId="1" applyNumberFormat="1" applyFont="1" applyAlignment="1">
      <alignment horizontal="left" vertical="center"/>
    </xf>
    <xf numFmtId="0" fontId="1" fillId="0" borderId="0" xfId="1"/>
    <xf numFmtId="0" fontId="1" fillId="0" borderId="0" xfId="1" applyAlignment="1">
      <alignment horizontal="left" wrapText="1"/>
    </xf>
    <xf numFmtId="49" fontId="9" fillId="0" borderId="1" xfId="1" applyNumberFormat="1" applyFont="1" applyBorder="1" applyAlignment="1">
      <alignment horizontal="center" vertical="center"/>
    </xf>
    <xf numFmtId="49" fontId="9" fillId="0" borderId="3" xfId="1" applyNumberFormat="1" applyFont="1" applyBorder="1" applyAlignment="1">
      <alignment horizontal="center" vertical="center"/>
    </xf>
    <xf numFmtId="49" fontId="1" fillId="0" borderId="0" xfId="1" applyNumberFormat="1" applyAlignment="1">
      <alignment horizontal="center" vertical="center"/>
    </xf>
    <xf numFmtId="3" fontId="10" fillId="0" borderId="0" xfId="1" applyNumberFormat="1" applyFont="1" applyAlignment="1">
      <alignment horizontal="right" vertical="center"/>
    </xf>
    <xf numFmtId="49" fontId="5" fillId="0" borderId="1" xfId="1" applyNumberFormat="1" applyFont="1" applyBorder="1" applyAlignment="1">
      <alignment horizontal="left" vertical="center" indent="1"/>
    </xf>
    <xf numFmtId="3" fontId="10" fillId="0" borderId="1" xfId="1" applyNumberFormat="1" applyFont="1" applyBorder="1" applyAlignment="1">
      <alignment horizontal="right" vertical="center"/>
    </xf>
    <xf numFmtId="0" fontId="1" fillId="0" borderId="0" xfId="1" applyAlignment="1">
      <alignment horizontal="left"/>
    </xf>
    <xf numFmtId="3" fontId="10" fillId="0" borderId="3" xfId="1" applyNumberFormat="1" applyFont="1" applyBorder="1" applyAlignment="1">
      <alignment horizontal="right" vertical="center"/>
    </xf>
    <xf numFmtId="0" fontId="1" fillId="0" borderId="0" xfId="1" applyAlignment="1">
      <alignment vertical="center"/>
    </xf>
    <xf numFmtId="3" fontId="1" fillId="0" borderId="0" xfId="1" applyNumberFormat="1" applyAlignment="1">
      <alignment vertical="center"/>
    </xf>
    <xf numFmtId="49" fontId="11" fillId="0" borderId="0" xfId="1" applyNumberFormat="1" applyFont="1" applyAlignment="1">
      <alignment horizontal="left" vertical="center"/>
    </xf>
    <xf numFmtId="4" fontId="1" fillId="0" borderId="0" xfId="1" applyNumberFormat="1" applyAlignment="1">
      <alignment horizontal="right" vertical="center"/>
    </xf>
    <xf numFmtId="4" fontId="11" fillId="0" borderId="0" xfId="0" applyNumberFormat="1" applyFont="1" applyAlignment="1">
      <alignment horizontal="right" vertical="center"/>
    </xf>
    <xf numFmtId="49" fontId="1" fillId="0" borderId="2" xfId="1" applyNumberFormat="1" applyBorder="1" applyAlignment="1">
      <alignment horizontal="left" vertical="center"/>
    </xf>
    <xf numFmtId="4" fontId="1" fillId="0" borderId="2" xfId="1" applyNumberFormat="1" applyBorder="1" applyAlignment="1">
      <alignment horizontal="right" vertical="center"/>
    </xf>
    <xf numFmtId="0" fontId="1" fillId="0" borderId="0" xfId="1" applyAlignment="1">
      <alignment vertical="center" wrapText="1"/>
    </xf>
    <xf numFmtId="49" fontId="5" fillId="0" borderId="3" xfId="1" applyNumberFormat="1" applyFont="1" applyBorder="1" applyAlignment="1">
      <alignment horizontal="center"/>
    </xf>
    <xf numFmtId="49" fontId="1" fillId="0" borderId="0" xfId="1" applyNumberFormat="1" applyAlignment="1">
      <alignment horizontal="right" vertical="center"/>
    </xf>
    <xf numFmtId="49" fontId="1" fillId="0" borderId="0" xfId="1" quotePrefix="1" applyNumberFormat="1" applyAlignment="1">
      <alignment horizontal="right" vertical="center"/>
    </xf>
    <xf numFmtId="49" fontId="5" fillId="0" borderId="0" xfId="1" applyNumberFormat="1" applyFont="1" applyAlignment="1">
      <alignment horizontal="left" vertical="center" indent="1"/>
    </xf>
    <xf numFmtId="164" fontId="1" fillId="0" borderId="1" xfId="1" quotePrefix="1" applyNumberFormat="1" applyBorder="1" applyAlignment="1">
      <alignment horizontal="right" vertical="center"/>
    </xf>
    <xf numFmtId="49" fontId="1" fillId="0" borderId="1" xfId="1" applyNumberFormat="1" applyBorder="1" applyAlignment="1">
      <alignment horizontal="right" vertical="center"/>
    </xf>
    <xf numFmtId="49" fontId="15" fillId="0" borderId="1" xfId="2" applyNumberFormat="1" applyFont="1" applyBorder="1" applyAlignment="1">
      <alignment horizontal="center" vertical="center"/>
    </xf>
    <xf numFmtId="49" fontId="5" fillId="0" borderId="3" xfId="2" applyNumberFormat="1" applyFont="1" applyBorder="1" applyAlignment="1">
      <alignment horizontal="center" vertical="center"/>
    </xf>
    <xf numFmtId="3" fontId="2" fillId="0" borderId="0" xfId="2" applyNumberFormat="1" applyFont="1" applyAlignment="1">
      <alignment horizontal="right" vertical="center"/>
    </xf>
    <xf numFmtId="3" fontId="2" fillId="0" borderId="1" xfId="2" applyNumberFormat="1" applyFont="1" applyBorder="1" applyAlignment="1">
      <alignment horizontal="right" vertical="center"/>
    </xf>
    <xf numFmtId="3" fontId="8" fillId="0" borderId="2" xfId="2" applyNumberFormat="1" applyFont="1" applyBorder="1" applyAlignment="1">
      <alignment horizontal="right" vertical="center"/>
    </xf>
    <xf numFmtId="0" fontId="8" fillId="0" borderId="0" xfId="2" applyFont="1" applyAlignment="1">
      <alignment justifyLastLine="1"/>
    </xf>
    <xf numFmtId="3" fontId="8" fillId="0" borderId="0" xfId="2" applyNumberFormat="1" applyFont="1" applyAlignment="1">
      <alignment justifyLastLine="1"/>
    </xf>
    <xf numFmtId="3" fontId="1" fillId="0" borderId="2" xfId="1" quotePrefix="1" applyNumberFormat="1" applyBorder="1" applyAlignment="1">
      <alignment horizontal="right" vertical="center"/>
    </xf>
    <xf numFmtId="3" fontId="11" fillId="0" borderId="0" xfId="1" applyNumberFormat="1" applyFont="1" applyAlignment="1">
      <alignment horizontal="right" vertical="center"/>
    </xf>
    <xf numFmtId="3" fontId="11" fillId="0" borderId="1" xfId="1" applyNumberFormat="1" applyFont="1" applyBorder="1" applyAlignment="1">
      <alignment horizontal="right" vertical="center"/>
    </xf>
    <xf numFmtId="3" fontId="1" fillId="0" borderId="0" xfId="1" applyNumberFormat="1"/>
    <xf numFmtId="49" fontId="1" fillId="0" borderId="0" xfId="1" applyNumberFormat="1" applyAlignment="1">
      <alignment horizontal="left" vertical="center" indent="1"/>
    </xf>
    <xf numFmtId="3" fontId="11" fillId="0" borderId="1" xfId="3" applyNumberFormat="1" applyFont="1" applyFill="1" applyBorder="1" applyAlignment="1">
      <alignment horizontal="right" vertical="center"/>
    </xf>
    <xf numFmtId="49" fontId="4" fillId="0" borderId="1" xfId="1" applyNumberFormat="1" applyFont="1" applyBorder="1" applyAlignment="1">
      <alignment horizontal="left" vertical="center"/>
    </xf>
    <xf numFmtId="49" fontId="15" fillId="0" borderId="3" xfId="1" applyNumberFormat="1" applyFont="1" applyBorder="1" applyAlignment="1">
      <alignment horizontal="center" vertical="center"/>
    </xf>
    <xf numFmtId="49" fontId="4" fillId="0" borderId="3" xfId="1" applyNumberFormat="1" applyFont="1" applyBorder="1" applyAlignment="1">
      <alignment horizontal="left" vertical="center"/>
    </xf>
    <xf numFmtId="3" fontId="11" fillId="0" borderId="0" xfId="0" applyNumberFormat="1" applyFont="1" applyAlignment="1">
      <alignment horizontal="right" vertical="center"/>
    </xf>
    <xf numFmtId="1" fontId="17" fillId="0" borderId="0" xfId="0" applyNumberFormat="1" applyFont="1" applyAlignment="1">
      <alignment horizontal="right" vertical="center"/>
    </xf>
    <xf numFmtId="3" fontId="0" fillId="0" borderId="0" xfId="0" applyNumberFormat="1"/>
    <xf numFmtId="0" fontId="1" fillId="0" borderId="0" xfId="1" quotePrefix="1" applyAlignment="1">
      <alignment horizontal="right" vertical="center"/>
    </xf>
    <xf numFmtId="4" fontId="1" fillId="0" borderId="1" xfId="1" applyNumberFormat="1" applyBorder="1" applyAlignment="1">
      <alignment horizontal="right" vertical="center"/>
    </xf>
    <xf numFmtId="49" fontId="15" fillId="0" borderId="1" xfId="0" applyNumberFormat="1" applyFont="1" applyBorder="1" applyAlignment="1">
      <alignment horizontal="left" vertical="center" indent="1" readingOrder="1"/>
    </xf>
    <xf numFmtId="1" fontId="1" fillId="0" borderId="1" xfId="1" quotePrefix="1" applyNumberFormat="1" applyBorder="1" applyAlignment="1">
      <alignment horizontal="right" vertical="center"/>
    </xf>
    <xf numFmtId="49" fontId="5" fillId="0" borderId="3" xfId="1" applyNumberFormat="1" applyFont="1" applyBorder="1" applyAlignment="1">
      <alignment horizontal="center" vertical="center" wrapText="1"/>
    </xf>
    <xf numFmtId="3" fontId="11" fillId="0" borderId="0" xfId="1" applyNumberFormat="1" applyFont="1" applyAlignment="1">
      <alignment horizontal="right" vertical="center" indent="1"/>
    </xf>
    <xf numFmtId="49" fontId="5" fillId="0" borderId="0" xfId="7" applyNumberFormat="1" applyFont="1" applyAlignment="1">
      <alignment horizontal="left" vertical="center"/>
    </xf>
    <xf numFmtId="0" fontId="0" fillId="0" borderId="0" xfId="0" applyAlignment="1">
      <alignment horizontal="left" vertical="center"/>
    </xf>
    <xf numFmtId="49" fontId="11" fillId="0" borderId="0" xfId="7" applyNumberFormat="1" applyFont="1" applyAlignment="1">
      <alignment horizontal="left" vertical="center"/>
    </xf>
    <xf numFmtId="49" fontId="8" fillId="0" borderId="0" xfId="7" applyNumberFormat="1" applyFont="1" applyAlignment="1">
      <alignment horizontal="left" vertical="center"/>
    </xf>
    <xf numFmtId="0" fontId="17" fillId="0" borderId="0" xfId="7" applyFont="1" applyAlignment="1">
      <alignment horizontal="left"/>
    </xf>
    <xf numFmtId="0" fontId="8" fillId="0" borderId="0" xfId="0" applyFont="1" applyAlignment="1">
      <alignment horizontal="left" vertical="center"/>
    </xf>
    <xf numFmtId="0" fontId="8" fillId="0" borderId="0" xfId="7" applyFont="1" applyAlignment="1">
      <alignment horizontal="left"/>
    </xf>
    <xf numFmtId="49" fontId="8" fillId="0" borderId="0" xfId="7" applyNumberFormat="1" applyFont="1" applyAlignment="1">
      <alignment horizontal="left" vertical="center"/>
    </xf>
    <xf numFmtId="0" fontId="0" fillId="0" borderId="0" xfId="0" applyAlignment="1">
      <alignment horizontal="left" vertical="center"/>
    </xf>
    <xf numFmtId="0" fontId="0" fillId="0" borderId="0" xfId="0"/>
    <xf numFmtId="0" fontId="15" fillId="0" borderId="0" xfId="5" applyFont="1"/>
    <xf numFmtId="0" fontId="8" fillId="0" borderId="0" xfId="6" applyFont="1"/>
    <xf numFmtId="49" fontId="5" fillId="0" borderId="0" xfId="7" applyNumberFormat="1" applyFont="1" applyAlignment="1">
      <alignment horizontal="left" vertical="center"/>
    </xf>
    <xf numFmtId="49" fontId="11" fillId="0" borderId="0" xfId="7" applyNumberFormat="1" applyFont="1" applyAlignment="1">
      <alignment horizontal="left" vertical="center"/>
    </xf>
    <xf numFmtId="0" fontId="17" fillId="0" borderId="0" xfId="7" applyFont="1" applyAlignment="1">
      <alignment horizontal="left"/>
    </xf>
    <xf numFmtId="0" fontId="0" fillId="0" borderId="0" xfId="0" applyAlignment="1">
      <alignment horizontal="left"/>
    </xf>
    <xf numFmtId="0" fontId="8" fillId="0" borderId="0" xfId="7" applyFont="1" applyAlignment="1">
      <alignment horizontal="left"/>
    </xf>
    <xf numFmtId="0" fontId="8" fillId="0" borderId="0" xfId="0" applyFont="1" applyAlignment="1">
      <alignment horizontal="left" vertical="center"/>
    </xf>
    <xf numFmtId="49" fontId="2" fillId="0" borderId="0" xfId="1" applyNumberFormat="1" applyFont="1" applyAlignment="1">
      <alignment horizontal="left" vertical="center"/>
    </xf>
    <xf numFmtId="49" fontId="1" fillId="0" borderId="1" xfId="1" applyNumberFormat="1" applyBorder="1" applyAlignment="1">
      <alignment horizontal="left" vertical="center"/>
    </xf>
    <xf numFmtId="49" fontId="8" fillId="0" borderId="2" xfId="1" applyNumberFormat="1" applyFont="1" applyBorder="1" applyAlignment="1">
      <alignment horizontal="left" vertical="center"/>
    </xf>
    <xf numFmtId="49" fontId="7" fillId="0" borderId="0" xfId="1" applyNumberFormat="1" applyFont="1" applyAlignment="1">
      <alignment horizontal="left" vertical="center"/>
    </xf>
    <xf numFmtId="49" fontId="5" fillId="0" borderId="3" xfId="1" applyNumberFormat="1" applyFont="1" applyBorder="1" applyAlignment="1">
      <alignment horizontal="center" vertical="center"/>
    </xf>
    <xf numFmtId="49" fontId="5" fillId="0" borderId="0" xfId="1" applyNumberFormat="1" applyFont="1" applyAlignment="1">
      <alignment horizontal="center" vertical="center" wrapText="1"/>
    </xf>
    <xf numFmtId="49" fontId="5" fillId="0" borderId="1" xfId="1" applyNumberFormat="1" applyFont="1" applyBorder="1" applyAlignment="1">
      <alignment horizontal="center" vertical="center" wrapText="1"/>
    </xf>
    <xf numFmtId="49" fontId="5" fillId="0" borderId="2" xfId="1" applyNumberFormat="1" applyFont="1" applyBorder="1" applyAlignment="1">
      <alignment horizontal="center" vertical="center"/>
    </xf>
    <xf numFmtId="49" fontId="5" fillId="0" borderId="1" xfId="1" applyNumberFormat="1" applyFont="1" applyBorder="1" applyAlignment="1">
      <alignment horizontal="center" vertical="center"/>
    </xf>
    <xf numFmtId="49" fontId="4" fillId="0" borderId="0" xfId="1" applyNumberFormat="1" applyFont="1" applyAlignment="1">
      <alignment horizontal="left" vertical="center"/>
    </xf>
    <xf numFmtId="49" fontId="4" fillId="0" borderId="1" xfId="1" applyNumberFormat="1" applyFont="1" applyBorder="1" applyAlignment="1">
      <alignment horizontal="left" vertical="center"/>
    </xf>
    <xf numFmtId="49" fontId="9" fillId="0" borderId="0" xfId="1" applyNumberFormat="1" applyFont="1" applyAlignment="1">
      <alignment horizontal="center" vertical="center"/>
    </xf>
    <xf numFmtId="49" fontId="9" fillId="0" borderId="1"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0" xfId="1" applyNumberFormat="1" applyFont="1" applyAlignment="1">
      <alignment horizontal="center"/>
    </xf>
    <xf numFmtId="49" fontId="5" fillId="0" borderId="1" xfId="1" applyNumberFormat="1" applyFont="1" applyBorder="1" applyAlignment="1">
      <alignment horizontal="center"/>
    </xf>
    <xf numFmtId="49" fontId="11" fillId="0" borderId="2" xfId="1" applyNumberFormat="1" applyFont="1" applyBorder="1" applyAlignment="1">
      <alignment horizontal="left" vertical="center"/>
    </xf>
    <xf numFmtId="49" fontId="1" fillId="0" borderId="2" xfId="1" applyNumberFormat="1" applyBorder="1" applyAlignment="1">
      <alignment horizontal="left" vertical="center"/>
    </xf>
    <xf numFmtId="49" fontId="7" fillId="0" borderId="0" xfId="1" applyNumberFormat="1" applyFont="1" applyAlignment="1">
      <alignment horizontal="left" vertical="center" wrapText="1"/>
    </xf>
    <xf numFmtId="49" fontId="11" fillId="0" borderId="0" xfId="1" applyNumberFormat="1" applyFont="1" applyAlignment="1">
      <alignment horizontal="left" vertical="center"/>
    </xf>
    <xf numFmtId="49" fontId="1" fillId="0" borderId="0" xfId="1" applyNumberFormat="1" applyAlignment="1">
      <alignment horizontal="left" vertical="center"/>
    </xf>
    <xf numFmtId="49" fontId="5" fillId="0" borderId="3" xfId="1" applyNumberFormat="1" applyFont="1" applyBorder="1" applyAlignment="1">
      <alignment horizontal="center" vertical="center" wrapText="1"/>
    </xf>
    <xf numFmtId="49" fontId="1" fillId="0" borderId="0" xfId="1" applyNumberFormat="1" applyAlignment="1">
      <alignment horizontal="left" vertical="center" wrapText="1"/>
    </xf>
    <xf numFmtId="49" fontId="11" fillId="0" borderId="0" xfId="2" applyNumberFormat="1" applyFont="1" applyAlignment="1">
      <alignment horizontal="left" vertical="center"/>
    </xf>
    <xf numFmtId="49" fontId="8" fillId="0" borderId="0" xfId="2" applyNumberFormat="1" applyFont="1" applyAlignment="1">
      <alignment horizontal="left" vertical="center"/>
    </xf>
    <xf numFmtId="49" fontId="8" fillId="0" borderId="1" xfId="2" applyNumberFormat="1" applyFont="1" applyBorder="1" applyAlignment="1">
      <alignment horizontal="left" vertical="center"/>
    </xf>
    <xf numFmtId="49" fontId="5" fillId="0" borderId="3" xfId="2" applyNumberFormat="1" applyFont="1" applyBorder="1" applyAlignment="1">
      <alignment horizontal="center" vertical="center"/>
    </xf>
    <xf numFmtId="49" fontId="7" fillId="0" borderId="2" xfId="2" applyNumberFormat="1" applyFont="1" applyBorder="1" applyAlignment="1">
      <alignment horizontal="left" vertical="center" wrapText="1"/>
    </xf>
    <xf numFmtId="49" fontId="5" fillId="0" borderId="2" xfId="1" applyNumberFormat="1" applyFont="1" applyBorder="1" applyAlignment="1">
      <alignment horizontal="center" vertical="center" wrapText="1"/>
    </xf>
    <xf numFmtId="49" fontId="5" fillId="0" borderId="0" xfId="1" applyNumberFormat="1" applyFont="1" applyAlignment="1">
      <alignment horizontal="left" vertical="center"/>
    </xf>
    <xf numFmtId="49" fontId="1" fillId="0" borderId="1" xfId="1" applyNumberFormat="1" applyBorder="1" applyAlignment="1">
      <alignment horizontal="left" vertical="center" wrapText="1"/>
    </xf>
    <xf numFmtId="49" fontId="9" fillId="0" borderId="3" xfId="1" applyNumberFormat="1" applyFont="1" applyBorder="1" applyAlignment="1">
      <alignment horizontal="center" vertical="center"/>
    </xf>
  </cellXfs>
  <cellStyles count="8">
    <cellStyle name="Comma 2" xfId="3" xr:uid="{0405C6A6-57AA-4DFB-BDD0-AC06DC5A340F}"/>
    <cellStyle name="Normal" xfId="0" builtinId="0"/>
    <cellStyle name="Normal 2" xfId="1" xr:uid="{8F0B5CA7-48D0-45CE-8B2D-F1A4A79F5DFF}"/>
    <cellStyle name="Normal 2 2" xfId="2" xr:uid="{34D1CEFB-E0AB-4606-A959-DD4702D9910F}"/>
    <cellStyle name="Normal 3 11 2" xfId="6" xr:uid="{363415B9-CDC3-47A0-BD7F-3AD33E5B5970}"/>
    <cellStyle name="Normal 5 2 3" xfId="5" xr:uid="{C3C38E7B-6B6F-45C4-9317-24D9E1CEAE84}"/>
    <cellStyle name="Normal 5 3" xfId="4" xr:uid="{9A5856AE-7B1C-461A-A9BA-410A6BE039EB}"/>
    <cellStyle name="Normal 5 3 3" xfId="7" xr:uid="{3FD97DF6-EB07-4437-A43F-3DF25E2180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1541A-5DED-4E41-8CA2-E6322460D6CF}">
  <dimension ref="A1:P26"/>
  <sheetViews>
    <sheetView showGridLines="0" tabSelected="1" workbookViewId="0">
      <selection activeCell="A2" sqref="A2:L2"/>
    </sheetView>
  </sheetViews>
  <sheetFormatPr defaultRowHeight="14.5" x14ac:dyDescent="0.35"/>
  <sheetData>
    <row r="1" spans="1:16" ht="30.75" customHeight="1" x14ac:dyDescent="0.35">
      <c r="A1" s="73" t="e" vm="1">
        <v>#VALUE!</v>
      </c>
      <c r="B1" s="73"/>
      <c r="C1" s="73"/>
      <c r="D1" s="73"/>
      <c r="E1" s="73"/>
      <c r="F1" s="73"/>
      <c r="G1" s="73"/>
      <c r="H1" s="73"/>
      <c r="I1" s="73"/>
      <c r="J1" s="73"/>
      <c r="K1" s="73"/>
      <c r="L1" s="73"/>
    </row>
    <row r="2" spans="1:16" x14ac:dyDescent="0.35">
      <c r="A2" s="74" t="s">
        <v>173</v>
      </c>
      <c r="B2" s="73"/>
      <c r="C2" s="73"/>
      <c r="D2" s="73"/>
      <c r="E2" s="73"/>
      <c r="F2" s="73"/>
      <c r="G2" s="73"/>
      <c r="H2" s="73"/>
      <c r="I2" s="73"/>
      <c r="J2" s="73"/>
      <c r="K2" s="73"/>
      <c r="L2" s="73"/>
    </row>
    <row r="3" spans="1:16" x14ac:dyDescent="0.35">
      <c r="A3" s="75" t="s">
        <v>174</v>
      </c>
      <c r="B3" s="73"/>
      <c r="C3" s="73"/>
      <c r="D3" s="73"/>
      <c r="E3" s="73"/>
      <c r="F3" s="73"/>
      <c r="G3" s="73"/>
      <c r="H3" s="73"/>
      <c r="I3" s="73"/>
      <c r="J3" s="73"/>
      <c r="K3" s="73"/>
      <c r="L3" s="73"/>
    </row>
    <row r="4" spans="1:16" x14ac:dyDescent="0.35">
      <c r="A4" s="76" t="s">
        <v>152</v>
      </c>
      <c r="B4" s="72"/>
      <c r="C4" s="72"/>
      <c r="D4" s="72"/>
      <c r="E4" s="72"/>
      <c r="F4" s="72"/>
      <c r="G4" s="72"/>
      <c r="H4" s="72"/>
      <c r="I4" s="72"/>
      <c r="J4" s="72"/>
      <c r="K4" s="72"/>
      <c r="L4" s="72"/>
      <c r="M4" s="64"/>
      <c r="N4" s="64"/>
      <c r="O4" s="64"/>
      <c r="P4" s="64"/>
    </row>
    <row r="5" spans="1:16" x14ac:dyDescent="0.35">
      <c r="A5" s="77" t="s">
        <v>153</v>
      </c>
      <c r="B5" s="72"/>
      <c r="C5" s="72"/>
      <c r="D5" s="72"/>
      <c r="E5" s="72"/>
      <c r="F5" s="72"/>
      <c r="G5" s="72"/>
      <c r="H5" s="72"/>
      <c r="I5" s="72"/>
      <c r="J5" s="72"/>
      <c r="K5" s="72"/>
      <c r="L5" s="72"/>
      <c r="M5" s="66"/>
      <c r="N5" s="66"/>
      <c r="O5" s="66"/>
      <c r="P5" s="66"/>
    </row>
    <row r="6" spans="1:16" x14ac:dyDescent="0.35">
      <c r="A6" s="71" t="s">
        <v>160</v>
      </c>
      <c r="B6" s="72"/>
      <c r="C6" s="72"/>
      <c r="D6" s="72"/>
      <c r="E6" s="72"/>
      <c r="F6" s="72"/>
      <c r="G6" s="72"/>
      <c r="H6" s="72"/>
      <c r="I6" s="72"/>
      <c r="J6" s="72"/>
      <c r="K6" s="72"/>
      <c r="L6" s="72"/>
      <c r="M6" s="67"/>
      <c r="N6" s="67"/>
      <c r="O6" s="67"/>
      <c r="P6" s="67"/>
    </row>
    <row r="7" spans="1:16" x14ac:dyDescent="0.35">
      <c r="A7" s="77" t="s">
        <v>161</v>
      </c>
      <c r="B7" s="72"/>
      <c r="C7" s="72"/>
      <c r="D7" s="72"/>
      <c r="E7" s="72"/>
      <c r="F7" s="72"/>
      <c r="G7" s="72"/>
      <c r="H7" s="72"/>
      <c r="I7" s="72"/>
      <c r="J7" s="72"/>
      <c r="K7" s="72"/>
      <c r="L7" s="72"/>
      <c r="M7" s="66"/>
      <c r="N7" s="66"/>
      <c r="O7" s="66"/>
      <c r="P7" s="66"/>
    </row>
    <row r="8" spans="1:16" x14ac:dyDescent="0.35">
      <c r="A8" s="77" t="s">
        <v>162</v>
      </c>
      <c r="B8" s="72"/>
      <c r="C8" s="72"/>
      <c r="D8" s="72"/>
      <c r="E8" s="72"/>
      <c r="F8" s="72"/>
      <c r="G8" s="72"/>
      <c r="H8" s="72"/>
      <c r="I8" s="72"/>
      <c r="J8" s="72"/>
      <c r="K8" s="72"/>
      <c r="L8" s="72"/>
      <c r="M8" s="65"/>
      <c r="N8" s="65"/>
      <c r="O8" s="65"/>
      <c r="P8" s="65"/>
    </row>
    <row r="9" spans="1:16" x14ac:dyDescent="0.35">
      <c r="A9" s="77" t="s">
        <v>163</v>
      </c>
      <c r="B9" s="72"/>
      <c r="C9" s="72"/>
      <c r="D9" s="72"/>
      <c r="E9" s="72"/>
      <c r="F9" s="72"/>
      <c r="G9" s="72"/>
      <c r="H9" s="72"/>
      <c r="I9" s="72"/>
      <c r="J9" s="72"/>
      <c r="K9" s="72"/>
      <c r="L9" s="72"/>
      <c r="M9" s="66"/>
      <c r="N9" s="66"/>
      <c r="O9" s="66"/>
      <c r="P9" s="66"/>
    </row>
    <row r="10" spans="1:16" x14ac:dyDescent="0.35">
      <c r="A10" s="77" t="s">
        <v>164</v>
      </c>
      <c r="B10" s="72"/>
      <c r="C10" s="72"/>
      <c r="D10" s="72"/>
      <c r="E10" s="72"/>
      <c r="F10" s="72"/>
      <c r="G10" s="72"/>
      <c r="H10" s="72"/>
      <c r="I10" s="72"/>
      <c r="J10" s="72"/>
      <c r="K10" s="72"/>
      <c r="L10" s="72"/>
      <c r="M10" s="65"/>
      <c r="N10" s="65"/>
      <c r="O10" s="65"/>
      <c r="P10" s="65"/>
    </row>
    <row r="11" spans="1:16" x14ac:dyDescent="0.35">
      <c r="A11" s="71" t="s">
        <v>165</v>
      </c>
      <c r="B11" s="72"/>
      <c r="C11" s="72"/>
      <c r="D11" s="72"/>
      <c r="E11" s="72"/>
      <c r="F11" s="72"/>
      <c r="G11" s="72"/>
      <c r="H11" s="72"/>
      <c r="I11" s="72"/>
      <c r="J11" s="72"/>
      <c r="K11" s="72"/>
      <c r="L11" s="72"/>
      <c r="M11" s="67"/>
      <c r="N11" s="67"/>
      <c r="O11" s="67"/>
      <c r="P11" s="67"/>
    </row>
    <row r="12" spans="1:16" x14ac:dyDescent="0.35">
      <c r="A12" s="71" t="s">
        <v>166</v>
      </c>
      <c r="B12" s="72"/>
      <c r="C12" s="72"/>
      <c r="D12" s="72"/>
      <c r="E12" s="72"/>
      <c r="F12" s="72"/>
      <c r="G12" s="72"/>
      <c r="H12" s="72"/>
      <c r="I12" s="72"/>
      <c r="J12" s="72"/>
      <c r="K12" s="72"/>
      <c r="L12" s="72"/>
      <c r="M12" s="65"/>
      <c r="N12" s="65"/>
      <c r="O12" s="65"/>
      <c r="P12" s="65"/>
    </row>
    <row r="13" spans="1:16" x14ac:dyDescent="0.35">
      <c r="A13" s="76" t="s">
        <v>154</v>
      </c>
      <c r="B13" s="72"/>
      <c r="C13" s="72"/>
      <c r="D13" s="72"/>
      <c r="E13" s="72"/>
      <c r="F13" s="72"/>
      <c r="G13" s="72"/>
      <c r="H13" s="72"/>
      <c r="I13" s="72"/>
      <c r="J13" s="72"/>
      <c r="K13" s="72"/>
      <c r="L13" s="72"/>
      <c r="M13" s="64"/>
      <c r="N13" s="64"/>
      <c r="O13" s="64"/>
      <c r="P13" s="64"/>
    </row>
    <row r="14" spans="1:16" x14ac:dyDescent="0.35">
      <c r="A14" s="78" t="s">
        <v>155</v>
      </c>
      <c r="B14" s="79"/>
      <c r="C14" s="79"/>
      <c r="D14" s="79"/>
      <c r="E14" s="79"/>
      <c r="F14" s="79"/>
      <c r="G14" s="79"/>
      <c r="H14" s="79"/>
      <c r="I14" s="79"/>
      <c r="J14" s="79"/>
      <c r="K14" s="79"/>
      <c r="L14" s="79"/>
      <c r="M14" s="68"/>
      <c r="N14" s="68"/>
      <c r="O14" s="68"/>
      <c r="P14" s="68"/>
    </row>
    <row r="15" spans="1:16" x14ac:dyDescent="0.35">
      <c r="A15" s="78" t="s">
        <v>156</v>
      </c>
      <c r="B15" s="79"/>
      <c r="C15" s="79"/>
      <c r="D15" s="79"/>
      <c r="E15" s="79"/>
      <c r="F15" s="79"/>
      <c r="G15" s="79"/>
      <c r="H15" s="79"/>
      <c r="I15" s="79"/>
      <c r="J15" s="79"/>
      <c r="K15" s="79"/>
      <c r="L15" s="79"/>
      <c r="M15" s="68"/>
      <c r="N15" s="68"/>
      <c r="O15" s="68"/>
      <c r="P15" s="68"/>
    </row>
    <row r="16" spans="1:16" x14ac:dyDescent="0.35">
      <c r="A16" s="78" t="s">
        <v>157</v>
      </c>
      <c r="B16" s="79"/>
      <c r="C16" s="79"/>
      <c r="D16" s="79"/>
      <c r="E16" s="79"/>
      <c r="F16" s="79"/>
      <c r="G16" s="79"/>
      <c r="H16" s="79"/>
      <c r="I16" s="79"/>
      <c r="J16" s="79"/>
      <c r="K16" s="79"/>
      <c r="L16" s="79"/>
      <c r="M16" s="68"/>
      <c r="N16" s="68"/>
      <c r="O16" s="68"/>
      <c r="P16" s="68"/>
    </row>
    <row r="17" spans="1:16" x14ac:dyDescent="0.35">
      <c r="A17" s="76" t="s">
        <v>158</v>
      </c>
      <c r="B17" s="72"/>
      <c r="C17" s="72"/>
      <c r="D17" s="72"/>
      <c r="E17" s="72"/>
      <c r="F17" s="72"/>
      <c r="G17" s="72"/>
      <c r="H17" s="72"/>
      <c r="I17" s="72"/>
      <c r="J17" s="72"/>
      <c r="K17" s="72"/>
      <c r="L17" s="72"/>
      <c r="M17" s="64"/>
      <c r="N17" s="64"/>
      <c r="O17" s="64"/>
      <c r="P17" s="64"/>
    </row>
    <row r="18" spans="1:16" x14ac:dyDescent="0.35">
      <c r="A18" s="71" t="s">
        <v>167</v>
      </c>
      <c r="B18" s="72"/>
      <c r="C18" s="72"/>
      <c r="D18" s="72"/>
      <c r="E18" s="72"/>
      <c r="F18" s="72"/>
      <c r="G18" s="72"/>
      <c r="H18" s="72"/>
      <c r="I18" s="72"/>
      <c r="J18" s="72"/>
      <c r="K18" s="72"/>
      <c r="L18" s="72"/>
      <c r="M18" s="67"/>
      <c r="N18" s="67"/>
      <c r="O18" s="67"/>
      <c r="P18" s="67"/>
    </row>
    <row r="19" spans="1:16" x14ac:dyDescent="0.35">
      <c r="A19" s="71" t="s">
        <v>168</v>
      </c>
      <c r="B19" s="72"/>
      <c r="C19" s="72"/>
      <c r="D19" s="72"/>
      <c r="E19" s="72"/>
      <c r="F19" s="72"/>
      <c r="G19" s="72"/>
      <c r="H19" s="72"/>
      <c r="I19" s="72"/>
      <c r="J19" s="72"/>
      <c r="K19" s="72"/>
      <c r="L19" s="72"/>
      <c r="M19" s="65"/>
      <c r="N19" s="65"/>
      <c r="O19" s="65"/>
      <c r="P19" s="65"/>
    </row>
    <row r="20" spans="1:16" x14ac:dyDescent="0.35">
      <c r="A20" s="81" t="s">
        <v>169</v>
      </c>
      <c r="B20" s="72"/>
      <c r="C20" s="72"/>
      <c r="D20" s="72"/>
      <c r="E20" s="72"/>
      <c r="F20" s="72"/>
      <c r="G20" s="72"/>
      <c r="H20" s="72"/>
      <c r="I20" s="72"/>
      <c r="J20" s="72"/>
      <c r="K20" s="72"/>
      <c r="L20" s="72"/>
      <c r="M20" s="69"/>
      <c r="N20" s="69"/>
      <c r="O20" s="69"/>
      <c r="P20" s="69"/>
    </row>
    <row r="21" spans="1:16" x14ac:dyDescent="0.35">
      <c r="A21" s="81" t="s">
        <v>170</v>
      </c>
      <c r="B21" s="72"/>
      <c r="C21" s="72"/>
      <c r="D21" s="72"/>
      <c r="E21" s="72"/>
      <c r="F21" s="72"/>
      <c r="G21" s="72"/>
      <c r="H21" s="72"/>
      <c r="I21" s="72"/>
      <c r="J21" s="72"/>
      <c r="K21" s="72"/>
      <c r="L21" s="72"/>
      <c r="M21" s="69"/>
      <c r="N21" s="69"/>
      <c r="O21" s="69"/>
      <c r="P21" s="69"/>
    </row>
    <row r="22" spans="1:16" x14ac:dyDescent="0.35">
      <c r="A22" s="80" t="s">
        <v>171</v>
      </c>
      <c r="B22" s="79"/>
      <c r="C22" s="79"/>
      <c r="D22" s="79"/>
      <c r="E22" s="79"/>
      <c r="F22" s="79"/>
      <c r="G22" s="79"/>
      <c r="H22" s="79"/>
      <c r="I22" s="79"/>
      <c r="J22" s="79"/>
      <c r="K22" s="79"/>
      <c r="L22" s="79"/>
      <c r="M22" s="70"/>
      <c r="N22" s="70"/>
      <c r="O22" s="70"/>
      <c r="P22" s="70"/>
    </row>
    <row r="23" spans="1:16" x14ac:dyDescent="0.35">
      <c r="A23" s="80" t="s">
        <v>172</v>
      </c>
      <c r="B23" s="79"/>
      <c r="C23" s="79"/>
      <c r="D23" s="79"/>
      <c r="E23" s="79"/>
      <c r="F23" s="79"/>
      <c r="G23" s="79"/>
      <c r="H23" s="79"/>
      <c r="I23" s="79"/>
      <c r="J23" s="79"/>
      <c r="K23" s="79"/>
      <c r="L23" s="79"/>
      <c r="M23" s="70"/>
      <c r="N23" s="70"/>
      <c r="O23" s="70"/>
      <c r="P23" s="70"/>
    </row>
    <row r="24" spans="1:16" x14ac:dyDescent="0.35">
      <c r="A24" s="76" t="s">
        <v>159</v>
      </c>
      <c r="B24" s="72"/>
      <c r="C24" s="72"/>
      <c r="D24" s="72"/>
      <c r="E24" s="72"/>
      <c r="F24" s="72"/>
      <c r="G24" s="72"/>
      <c r="H24" s="72"/>
      <c r="I24" s="72"/>
      <c r="J24" s="72"/>
      <c r="K24" s="72"/>
      <c r="L24" s="72"/>
      <c r="M24" s="64"/>
      <c r="N24" s="64"/>
      <c r="O24" s="64"/>
      <c r="P24" s="64"/>
    </row>
    <row r="25" spans="1:16" x14ac:dyDescent="0.35">
      <c r="A25" s="71" t="s">
        <v>175</v>
      </c>
      <c r="B25" s="72"/>
      <c r="C25" s="72"/>
      <c r="D25" s="72"/>
      <c r="E25" s="72"/>
      <c r="F25" s="72"/>
      <c r="G25" s="72"/>
      <c r="H25" s="72"/>
      <c r="I25" s="72"/>
      <c r="J25" s="72"/>
      <c r="K25" s="72"/>
      <c r="L25" s="72"/>
      <c r="M25" s="67"/>
      <c r="N25" s="67"/>
      <c r="O25" s="67"/>
      <c r="P25" s="67"/>
    </row>
    <row r="26" spans="1:16" x14ac:dyDescent="0.35">
      <c r="A26" s="80" t="s">
        <v>178</v>
      </c>
      <c r="B26" s="79"/>
      <c r="C26" s="79"/>
      <c r="D26" s="79"/>
      <c r="E26" s="79"/>
      <c r="F26" s="79"/>
      <c r="G26" s="79"/>
      <c r="H26" s="79"/>
      <c r="I26" s="79"/>
      <c r="J26" s="79"/>
      <c r="K26" s="79"/>
      <c r="L26" s="79"/>
      <c r="M26" s="70"/>
      <c r="N26" s="70"/>
      <c r="O26" s="70"/>
      <c r="P26" s="70"/>
    </row>
  </sheetData>
  <mergeCells count="26">
    <mergeCell ref="A25:L25"/>
    <mergeCell ref="A26:L26"/>
    <mergeCell ref="A19:L19"/>
    <mergeCell ref="A20:L20"/>
    <mergeCell ref="A21:L21"/>
    <mergeCell ref="A22:L22"/>
    <mergeCell ref="A23:L23"/>
    <mergeCell ref="A24:L24"/>
    <mergeCell ref="A18:L18"/>
    <mergeCell ref="A7:L7"/>
    <mergeCell ref="A8:L8"/>
    <mergeCell ref="A9:L9"/>
    <mergeCell ref="A10:L10"/>
    <mergeCell ref="A11:L11"/>
    <mergeCell ref="A12:L12"/>
    <mergeCell ref="A13:L13"/>
    <mergeCell ref="A14:L14"/>
    <mergeCell ref="A15:L15"/>
    <mergeCell ref="A16:L16"/>
    <mergeCell ref="A17:L17"/>
    <mergeCell ref="A6:L6"/>
    <mergeCell ref="A1:L1"/>
    <mergeCell ref="A2:L2"/>
    <mergeCell ref="A3:L3"/>
    <mergeCell ref="A4:L4"/>
    <mergeCell ref="A5:L5"/>
  </mergeCell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DBE79-B6D8-4E95-A01A-7886B29276EA}">
  <sheetPr codeName="Sheet2"/>
  <dimension ref="A1:F22"/>
  <sheetViews>
    <sheetView showGridLines="0" zoomScaleNormal="100" workbookViewId="0">
      <selection sqref="A1:F1"/>
    </sheetView>
  </sheetViews>
  <sheetFormatPr defaultRowHeight="14.5" x14ac:dyDescent="0.35"/>
  <cols>
    <col min="1" max="1" width="33.1796875" customWidth="1"/>
    <col min="2" max="2" width="11" customWidth="1"/>
    <col min="3" max="3" width="11.7265625" customWidth="1"/>
    <col min="4" max="4" width="13.1796875" customWidth="1"/>
    <col min="5" max="5" width="15.26953125" customWidth="1"/>
    <col min="6" max="6" width="13" customWidth="1"/>
  </cols>
  <sheetData>
    <row r="1" spans="1:6" ht="11.25" customHeight="1" x14ac:dyDescent="0.35">
      <c r="A1" s="82" t="s">
        <v>0</v>
      </c>
      <c r="B1" s="82"/>
      <c r="C1" s="82"/>
      <c r="D1" s="82"/>
      <c r="E1" s="82"/>
      <c r="F1" s="82"/>
    </row>
    <row r="2" spans="1:6" ht="11.25" customHeight="1" x14ac:dyDescent="0.35">
      <c r="A2" s="83" t="s">
        <v>138</v>
      </c>
      <c r="B2" s="83"/>
      <c r="C2" s="83"/>
      <c r="D2" s="83"/>
      <c r="E2" s="83"/>
      <c r="F2" s="83"/>
    </row>
    <row r="3" spans="1:6" ht="11.25" customHeight="1" x14ac:dyDescent="0.35">
      <c r="A3" s="87" t="s">
        <v>1</v>
      </c>
      <c r="B3" s="89" t="s">
        <v>2</v>
      </c>
      <c r="C3" s="86" t="s">
        <v>128</v>
      </c>
      <c r="D3" s="86"/>
      <c r="E3" s="86"/>
      <c r="F3" s="89" t="s">
        <v>136</v>
      </c>
    </row>
    <row r="4" spans="1:6" ht="11.25" customHeight="1" x14ac:dyDescent="0.35">
      <c r="A4" s="88"/>
      <c r="B4" s="90"/>
      <c r="C4" s="2" t="s">
        <v>3</v>
      </c>
      <c r="D4" s="2" t="s">
        <v>4</v>
      </c>
      <c r="E4" s="2" t="s">
        <v>5</v>
      </c>
      <c r="F4" s="90"/>
    </row>
    <row r="5" spans="1:6" ht="11.25" customHeight="1" x14ac:dyDescent="0.35">
      <c r="A5" s="86" t="s">
        <v>6</v>
      </c>
      <c r="B5" s="86"/>
      <c r="C5" s="86"/>
      <c r="D5" s="86"/>
      <c r="E5" s="86"/>
      <c r="F5" s="86"/>
    </row>
    <row r="6" spans="1:6" ht="11.25" customHeight="1" x14ac:dyDescent="0.35">
      <c r="A6" s="3" t="s">
        <v>7</v>
      </c>
      <c r="B6" s="4">
        <v>296000</v>
      </c>
      <c r="C6" s="4">
        <v>22500</v>
      </c>
      <c r="D6" s="4">
        <v>17800</v>
      </c>
      <c r="E6" s="4">
        <v>268000</v>
      </c>
      <c r="F6" s="4">
        <v>20000</v>
      </c>
    </row>
    <row r="7" spans="1:6" ht="11.25" customHeight="1" x14ac:dyDescent="0.35">
      <c r="A7" s="6" t="s">
        <v>8</v>
      </c>
      <c r="B7" s="7">
        <v>1030000</v>
      </c>
      <c r="C7" s="7">
        <v>85700</v>
      </c>
      <c r="D7" s="7">
        <v>89000</v>
      </c>
      <c r="E7" s="7">
        <v>1060000</v>
      </c>
      <c r="F7" s="7">
        <v>87900</v>
      </c>
    </row>
    <row r="8" spans="1:6" ht="11.25" customHeight="1" x14ac:dyDescent="0.35">
      <c r="A8" s="86" t="s">
        <v>9</v>
      </c>
      <c r="B8" s="86"/>
      <c r="C8" s="86"/>
      <c r="D8" s="86"/>
      <c r="E8" s="86"/>
      <c r="F8" s="86"/>
    </row>
    <row r="9" spans="1:6" ht="11.25" customHeight="1" x14ac:dyDescent="0.35">
      <c r="A9" s="6" t="s">
        <v>10</v>
      </c>
      <c r="B9" s="7">
        <v>1410000</v>
      </c>
      <c r="C9" s="7">
        <v>132000</v>
      </c>
      <c r="D9" s="7">
        <v>124000</v>
      </c>
      <c r="E9" s="7">
        <v>1550000</v>
      </c>
      <c r="F9" s="7">
        <v>117000</v>
      </c>
    </row>
    <row r="10" spans="1:6" ht="11.25" customHeight="1" x14ac:dyDescent="0.35">
      <c r="A10" s="86" t="s">
        <v>11</v>
      </c>
      <c r="B10" s="86"/>
      <c r="C10" s="86"/>
      <c r="D10" s="86"/>
      <c r="E10" s="86"/>
      <c r="F10" s="86"/>
    </row>
    <row r="11" spans="1:6" ht="11.25" customHeight="1" x14ac:dyDescent="0.35">
      <c r="A11" s="3" t="s">
        <v>12</v>
      </c>
      <c r="B11" s="10">
        <v>239</v>
      </c>
      <c r="C11" s="10">
        <v>31</v>
      </c>
      <c r="D11" s="10">
        <v>8</v>
      </c>
      <c r="E11" s="10">
        <v>349</v>
      </c>
      <c r="F11" s="10">
        <v>16</v>
      </c>
    </row>
    <row r="12" spans="1:6" ht="11.25" customHeight="1" x14ac:dyDescent="0.35">
      <c r="A12" s="3" t="s">
        <v>13</v>
      </c>
      <c r="B12" s="10">
        <v>3</v>
      </c>
      <c r="C12" s="10">
        <v>74</v>
      </c>
      <c r="D12" s="10">
        <v>0</v>
      </c>
      <c r="E12" s="10">
        <v>215</v>
      </c>
      <c r="F12" s="10">
        <v>0</v>
      </c>
    </row>
    <row r="13" spans="1:6" ht="11.25" customHeight="1" x14ac:dyDescent="0.35">
      <c r="A13" s="6" t="s">
        <v>14</v>
      </c>
      <c r="B13" s="11">
        <v>410000</v>
      </c>
      <c r="C13" s="11">
        <v>47100</v>
      </c>
      <c r="D13" s="11">
        <v>36400</v>
      </c>
      <c r="E13" s="11">
        <v>510000</v>
      </c>
      <c r="F13" s="11">
        <v>31600</v>
      </c>
    </row>
    <row r="14" spans="1:6" ht="11.25" customHeight="1" x14ac:dyDescent="0.35">
      <c r="A14" s="86" t="s">
        <v>15</v>
      </c>
      <c r="B14" s="86"/>
      <c r="C14" s="86"/>
      <c r="D14" s="86"/>
      <c r="E14" s="86"/>
      <c r="F14" s="86"/>
    </row>
    <row r="15" spans="1:6" ht="11.25" customHeight="1" x14ac:dyDescent="0.35">
      <c r="A15" s="3" t="s">
        <v>12</v>
      </c>
      <c r="B15" s="4">
        <v>260000</v>
      </c>
      <c r="C15" s="4">
        <v>7100</v>
      </c>
      <c r="D15" s="4">
        <v>10300</v>
      </c>
      <c r="E15" s="4">
        <v>242000</v>
      </c>
      <c r="F15" s="4">
        <v>11100</v>
      </c>
    </row>
    <row r="16" spans="1:6" ht="11.25" customHeight="1" x14ac:dyDescent="0.35">
      <c r="A16" s="3" t="s">
        <v>16</v>
      </c>
      <c r="B16" s="4">
        <v>311</v>
      </c>
      <c r="C16" s="4">
        <v>0</v>
      </c>
      <c r="D16" s="4">
        <v>0</v>
      </c>
      <c r="E16" s="4">
        <v>345</v>
      </c>
      <c r="F16" s="4">
        <v>25</v>
      </c>
    </row>
    <row r="17" spans="1:6" ht="11.25" customHeight="1" x14ac:dyDescent="0.35">
      <c r="A17" s="6" t="s">
        <v>17</v>
      </c>
      <c r="B17" s="7">
        <v>37000</v>
      </c>
      <c r="C17" s="7">
        <v>1350</v>
      </c>
      <c r="D17" s="7">
        <v>1850</v>
      </c>
      <c r="E17" s="7">
        <v>24200</v>
      </c>
      <c r="F17" s="11">
        <v>2030</v>
      </c>
    </row>
    <row r="18" spans="1:6" ht="11.25" customHeight="1" x14ac:dyDescent="0.35">
      <c r="A18" s="86" t="s">
        <v>18</v>
      </c>
      <c r="B18" s="86"/>
      <c r="C18" s="86"/>
      <c r="D18" s="86"/>
      <c r="E18" s="86"/>
      <c r="F18" s="86"/>
    </row>
    <row r="19" spans="1:6" ht="11.25" customHeight="1" x14ac:dyDescent="0.35">
      <c r="A19" s="6" t="s">
        <v>19</v>
      </c>
      <c r="B19" s="59">
        <v>108.81</v>
      </c>
      <c r="C19" s="59">
        <v>102.17</v>
      </c>
      <c r="D19" s="59">
        <v>110.01</v>
      </c>
      <c r="E19" s="59">
        <v>106.69</v>
      </c>
      <c r="F19" s="59">
        <v>113.09</v>
      </c>
    </row>
    <row r="20" spans="1:6" ht="11.25" customHeight="1" x14ac:dyDescent="0.35">
      <c r="A20" s="84" t="s">
        <v>20</v>
      </c>
      <c r="B20" s="84"/>
      <c r="C20" s="84"/>
      <c r="D20" s="84"/>
      <c r="E20" s="84"/>
      <c r="F20" s="84"/>
    </row>
    <row r="21" spans="1:6" ht="11.25" customHeight="1" x14ac:dyDescent="0.35">
      <c r="A21" s="85" t="s">
        <v>21</v>
      </c>
      <c r="B21" s="85"/>
      <c r="C21" s="85"/>
      <c r="D21" s="85"/>
      <c r="E21" s="85"/>
      <c r="F21" s="85"/>
    </row>
    <row r="22" spans="1:6" ht="11.25" customHeight="1" x14ac:dyDescent="0.35">
      <c r="A22" s="12"/>
      <c r="B22" s="13"/>
      <c r="C22" s="12"/>
      <c r="D22" s="12"/>
      <c r="E22" s="12"/>
      <c r="F22" s="13"/>
    </row>
  </sheetData>
  <mergeCells count="13">
    <mergeCell ref="A1:F1"/>
    <mergeCell ref="A2:F2"/>
    <mergeCell ref="A20:F20"/>
    <mergeCell ref="A21:F21"/>
    <mergeCell ref="A8:F8"/>
    <mergeCell ref="A5:F5"/>
    <mergeCell ref="A18:F18"/>
    <mergeCell ref="A14:F14"/>
    <mergeCell ref="A10:F10"/>
    <mergeCell ref="A3:A4"/>
    <mergeCell ref="C3:E3"/>
    <mergeCell ref="B3:B4"/>
    <mergeCell ref="F3:F4"/>
  </mergeCells>
  <printOptions horizontalCentered="1"/>
  <pageMargins left="0.5" right="0.5" top="0.5" bottom="0.75" header="0.3" footer="0.3"/>
  <pageSetup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B696C-9F0A-4807-A704-53A1921826A6}">
  <sheetPr codeName="Sheet3"/>
  <dimension ref="A1:E21"/>
  <sheetViews>
    <sheetView showGridLines="0" zoomScaleNormal="100" workbookViewId="0">
      <selection sqref="A1:D1"/>
    </sheetView>
  </sheetViews>
  <sheetFormatPr defaultRowHeight="14.5" x14ac:dyDescent="0.35"/>
  <cols>
    <col min="1" max="1" width="17.1796875" customWidth="1"/>
    <col min="2" max="4" width="15.7265625" customWidth="1"/>
  </cols>
  <sheetData>
    <row r="1" spans="1:5" ht="11.25" customHeight="1" x14ac:dyDescent="0.35">
      <c r="A1" s="82" t="s">
        <v>22</v>
      </c>
      <c r="B1" s="91"/>
      <c r="C1" s="91"/>
      <c r="D1" s="91"/>
      <c r="E1" s="15"/>
    </row>
    <row r="2" spans="1:5" ht="11.25" customHeight="1" x14ac:dyDescent="0.35">
      <c r="A2" s="92" t="s">
        <v>140</v>
      </c>
      <c r="B2" s="92"/>
      <c r="C2" s="92"/>
      <c r="D2" s="92"/>
      <c r="E2" s="16"/>
    </row>
    <row r="3" spans="1:5" ht="11.25" customHeight="1" x14ac:dyDescent="0.35">
      <c r="A3" s="93" t="s">
        <v>23</v>
      </c>
      <c r="B3" s="93" t="s">
        <v>24</v>
      </c>
      <c r="C3" s="95"/>
      <c r="D3" s="96" t="s">
        <v>25</v>
      </c>
      <c r="E3" s="15"/>
    </row>
    <row r="4" spans="1:5" ht="11.25" customHeight="1" x14ac:dyDescent="0.35">
      <c r="A4" s="94"/>
      <c r="B4" s="18" t="s">
        <v>26</v>
      </c>
      <c r="C4" s="1" t="s">
        <v>27</v>
      </c>
      <c r="D4" s="97"/>
      <c r="E4" s="19"/>
    </row>
    <row r="5" spans="1:5" ht="11.25" customHeight="1" x14ac:dyDescent="0.35">
      <c r="A5" s="86" t="s">
        <v>38</v>
      </c>
      <c r="B5" s="86"/>
      <c r="C5" s="86"/>
      <c r="D5" s="86"/>
      <c r="E5" s="15"/>
    </row>
    <row r="6" spans="1:5" ht="11.25" customHeight="1" x14ac:dyDescent="0.35">
      <c r="A6" s="3" t="s">
        <v>3</v>
      </c>
      <c r="B6" s="20">
        <v>23100</v>
      </c>
      <c r="C6" s="20">
        <v>22500</v>
      </c>
      <c r="D6" s="20">
        <v>86600</v>
      </c>
      <c r="E6" s="15"/>
    </row>
    <row r="7" spans="1:5" ht="11.25" customHeight="1" x14ac:dyDescent="0.35">
      <c r="A7" s="3" t="s">
        <v>28</v>
      </c>
      <c r="B7" s="20">
        <v>22200</v>
      </c>
      <c r="C7" s="20">
        <v>21700</v>
      </c>
      <c r="D7" s="20">
        <v>86500</v>
      </c>
      <c r="E7" s="15"/>
    </row>
    <row r="8" spans="1:5" ht="11.25" customHeight="1" x14ac:dyDescent="0.35">
      <c r="A8" s="3" t="s">
        <v>29</v>
      </c>
      <c r="B8" s="20">
        <v>24100</v>
      </c>
      <c r="C8" s="20">
        <v>23500</v>
      </c>
      <c r="D8" s="20">
        <v>88700</v>
      </c>
      <c r="E8" s="15"/>
    </row>
    <row r="9" spans="1:5" ht="11.25" customHeight="1" x14ac:dyDescent="0.35">
      <c r="A9" s="3" t="s">
        <v>30</v>
      </c>
      <c r="B9" s="20">
        <v>23000</v>
      </c>
      <c r="C9" s="20">
        <v>22400</v>
      </c>
      <c r="D9" s="20">
        <v>91900</v>
      </c>
      <c r="E9" s="15"/>
    </row>
    <row r="10" spans="1:5" ht="11.25" customHeight="1" x14ac:dyDescent="0.35">
      <c r="A10" s="3" t="s">
        <v>31</v>
      </c>
      <c r="B10" s="20">
        <v>23100</v>
      </c>
      <c r="C10" s="20">
        <v>22500</v>
      </c>
      <c r="D10" s="20">
        <v>89200</v>
      </c>
      <c r="E10" s="15"/>
    </row>
    <row r="11" spans="1:5" ht="11.25" customHeight="1" x14ac:dyDescent="0.35">
      <c r="A11" s="3" t="s">
        <v>32</v>
      </c>
      <c r="B11" s="20">
        <v>28200</v>
      </c>
      <c r="C11" s="20">
        <v>27500</v>
      </c>
      <c r="D11" s="20">
        <v>86300</v>
      </c>
      <c r="E11" s="15"/>
    </row>
    <row r="12" spans="1:5" ht="11.25" customHeight="1" x14ac:dyDescent="0.35">
      <c r="A12" s="3" t="s">
        <v>33</v>
      </c>
      <c r="B12" s="20">
        <v>23500</v>
      </c>
      <c r="C12" s="20">
        <v>22900</v>
      </c>
      <c r="D12" s="20">
        <v>88500</v>
      </c>
      <c r="E12" s="15"/>
    </row>
    <row r="13" spans="1:5" ht="11.25" customHeight="1" x14ac:dyDescent="0.35">
      <c r="A13" s="3" t="s">
        <v>34</v>
      </c>
      <c r="B13" s="20">
        <v>25900</v>
      </c>
      <c r="C13" s="20">
        <v>25200</v>
      </c>
      <c r="D13" s="20">
        <v>87700</v>
      </c>
      <c r="E13" s="15"/>
    </row>
    <row r="14" spans="1:5" ht="11.25" customHeight="1" x14ac:dyDescent="0.35">
      <c r="A14" s="3" t="s">
        <v>35</v>
      </c>
      <c r="B14" s="20">
        <v>23200</v>
      </c>
      <c r="C14" s="20">
        <v>22600</v>
      </c>
      <c r="D14" s="20">
        <v>88600</v>
      </c>
      <c r="E14" s="15"/>
    </row>
    <row r="15" spans="1:5" ht="11.25" customHeight="1" x14ac:dyDescent="0.35">
      <c r="A15" s="3" t="s">
        <v>36</v>
      </c>
      <c r="B15" s="20">
        <v>23900</v>
      </c>
      <c r="C15" s="20">
        <v>23200</v>
      </c>
      <c r="D15" s="20">
        <v>89400</v>
      </c>
      <c r="E15" s="15"/>
    </row>
    <row r="16" spans="1:5" ht="11.25" customHeight="1" x14ac:dyDescent="0.35">
      <c r="A16" s="3" t="s">
        <v>37</v>
      </c>
      <c r="B16" s="20">
        <v>16600</v>
      </c>
      <c r="C16" s="20">
        <v>16200</v>
      </c>
      <c r="D16" s="20">
        <v>91100</v>
      </c>
      <c r="E16" s="15"/>
    </row>
    <row r="17" spans="1:5" ht="11.25" customHeight="1" x14ac:dyDescent="0.35">
      <c r="A17" s="3" t="s">
        <v>4</v>
      </c>
      <c r="B17" s="20">
        <v>18300</v>
      </c>
      <c r="C17" s="20">
        <v>17800</v>
      </c>
      <c r="D17" s="20">
        <v>89000</v>
      </c>
      <c r="E17" s="15"/>
    </row>
    <row r="18" spans="1:5" ht="11.25" customHeight="1" x14ac:dyDescent="0.35">
      <c r="A18" s="60" t="s">
        <v>139</v>
      </c>
      <c r="B18" s="22">
        <v>275000</v>
      </c>
      <c r="C18" s="22">
        <v>268000</v>
      </c>
      <c r="D18" s="22">
        <v>1060000</v>
      </c>
      <c r="E18" s="15"/>
    </row>
    <row r="19" spans="1:5" ht="11.25" customHeight="1" x14ac:dyDescent="0.35">
      <c r="A19" s="86" t="s">
        <v>127</v>
      </c>
      <c r="B19" s="86"/>
      <c r="C19" s="86"/>
      <c r="D19" s="86"/>
      <c r="E19" s="23"/>
    </row>
    <row r="20" spans="1:5" ht="11.25" customHeight="1" x14ac:dyDescent="0.35">
      <c r="A20" s="8" t="s">
        <v>3</v>
      </c>
      <c r="B20" s="24">
        <v>20500</v>
      </c>
      <c r="C20" s="24">
        <v>20000</v>
      </c>
      <c r="D20" s="7">
        <v>87900</v>
      </c>
      <c r="E20" s="15"/>
    </row>
    <row r="21" spans="1:5" ht="11.25" customHeight="1" x14ac:dyDescent="0.35">
      <c r="A21" s="25"/>
      <c r="B21" s="26"/>
      <c r="C21" s="26"/>
      <c r="D21" s="26"/>
      <c r="E21" s="15"/>
    </row>
  </sheetData>
  <mergeCells count="7">
    <mergeCell ref="A19:D19"/>
    <mergeCell ref="A1:D1"/>
    <mergeCell ref="A2:D2"/>
    <mergeCell ref="A3:A4"/>
    <mergeCell ref="B3:C3"/>
    <mergeCell ref="D3:D4"/>
    <mergeCell ref="A5:D5"/>
  </mergeCells>
  <printOptions horizontalCentered="1"/>
  <pageMargins left="0.5" right="0.5" top="0.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3D1C3-8620-43BF-B428-B0362A3EF2FC}">
  <sheetPr codeName="Sheet4"/>
  <dimension ref="A1:F23"/>
  <sheetViews>
    <sheetView showGridLines="0" zoomScaleNormal="100" workbookViewId="0">
      <selection sqref="A1:E1"/>
    </sheetView>
  </sheetViews>
  <sheetFormatPr defaultRowHeight="14.5" x14ac:dyDescent="0.35"/>
  <cols>
    <col min="1" max="1" width="17.7265625" customWidth="1"/>
    <col min="2" max="2" width="15.54296875" customWidth="1"/>
    <col min="3" max="3" width="16" customWidth="1"/>
    <col min="4" max="4" width="8.7265625" customWidth="1"/>
    <col min="5" max="5" width="15.453125" customWidth="1"/>
  </cols>
  <sheetData>
    <row r="1" spans="1:6" ht="11.25" customHeight="1" x14ac:dyDescent="0.35">
      <c r="A1" s="101" t="s">
        <v>39</v>
      </c>
      <c r="B1" s="102"/>
      <c r="C1" s="102"/>
      <c r="D1" s="102"/>
      <c r="E1" s="102"/>
      <c r="F1" s="12"/>
    </row>
    <row r="2" spans="1:6" ht="11.25" customHeight="1" x14ac:dyDescent="0.35">
      <c r="A2" s="83" t="s">
        <v>40</v>
      </c>
      <c r="B2" s="83"/>
      <c r="C2" s="83"/>
      <c r="D2" s="83"/>
      <c r="E2" s="83"/>
      <c r="F2" s="12"/>
    </row>
    <row r="3" spans="1:6" ht="22.5" customHeight="1" x14ac:dyDescent="0.35">
      <c r="A3" s="89" t="s">
        <v>23</v>
      </c>
      <c r="B3" s="62" t="s">
        <v>41</v>
      </c>
      <c r="C3" s="103" t="s">
        <v>42</v>
      </c>
      <c r="D3" s="103"/>
      <c r="E3" s="62" t="s">
        <v>43</v>
      </c>
      <c r="F3" s="12"/>
    </row>
    <row r="4" spans="1:6" ht="11.25" customHeight="1" x14ac:dyDescent="0.35">
      <c r="A4" s="90"/>
      <c r="B4" s="2" t="s">
        <v>44</v>
      </c>
      <c r="C4" s="2" t="s">
        <v>44</v>
      </c>
      <c r="D4" s="2" t="s">
        <v>45</v>
      </c>
      <c r="E4" s="2" t="s">
        <v>44</v>
      </c>
      <c r="F4" s="12"/>
    </row>
    <row r="5" spans="1:6" ht="11.25" customHeight="1" x14ac:dyDescent="0.35">
      <c r="A5" s="86" t="s">
        <v>38</v>
      </c>
      <c r="B5" s="86"/>
      <c r="C5" s="86"/>
      <c r="D5" s="86"/>
      <c r="E5" s="86"/>
      <c r="F5" s="12"/>
    </row>
    <row r="6" spans="1:6" ht="11.25" customHeight="1" x14ac:dyDescent="0.35">
      <c r="A6" s="3" t="s">
        <v>3</v>
      </c>
      <c r="B6" s="31">
        <v>102.17</v>
      </c>
      <c r="C6" s="29">
        <v>87.15</v>
      </c>
      <c r="D6" s="31">
        <v>1921.23</v>
      </c>
      <c r="E6" s="31">
        <v>31.5</v>
      </c>
      <c r="F6" s="12"/>
    </row>
    <row r="7" spans="1:6" ht="11.25" customHeight="1" x14ac:dyDescent="0.35">
      <c r="A7" s="3" t="s">
        <v>28</v>
      </c>
      <c r="B7" s="28">
        <v>103.69</v>
      </c>
      <c r="C7" s="29">
        <v>88.67</v>
      </c>
      <c r="D7" s="29">
        <v>1954.74</v>
      </c>
      <c r="E7" s="29">
        <v>30.81</v>
      </c>
      <c r="F7" s="12"/>
    </row>
    <row r="8" spans="1:6" ht="11.25" customHeight="1" x14ac:dyDescent="0.35">
      <c r="A8" s="3" t="s">
        <v>29</v>
      </c>
      <c r="B8" s="28">
        <v>106.3</v>
      </c>
      <c r="C8" s="29">
        <v>92.22</v>
      </c>
      <c r="D8" s="29">
        <v>2033.1</v>
      </c>
      <c r="E8" s="29">
        <v>31</v>
      </c>
      <c r="F8" s="12"/>
    </row>
    <row r="9" spans="1:6" ht="11.25" customHeight="1" x14ac:dyDescent="0.35">
      <c r="A9" s="3" t="s">
        <v>30</v>
      </c>
      <c r="B9" s="28">
        <v>101.87</v>
      </c>
      <c r="C9" s="29">
        <v>86.57</v>
      </c>
      <c r="D9" s="29">
        <v>1908.53</v>
      </c>
      <c r="E9" s="29">
        <v>29.85</v>
      </c>
      <c r="F9" s="12"/>
    </row>
    <row r="10" spans="1:6" ht="11.25" customHeight="1" x14ac:dyDescent="0.35">
      <c r="A10" s="3" t="s">
        <v>31</v>
      </c>
      <c r="B10" s="28">
        <v>105.65</v>
      </c>
      <c r="C10" s="29">
        <v>88.8</v>
      </c>
      <c r="D10" s="29">
        <v>1957.64</v>
      </c>
      <c r="E10" s="29">
        <v>29.25</v>
      </c>
      <c r="F10" s="12"/>
    </row>
    <row r="11" spans="1:6" ht="11.25" customHeight="1" x14ac:dyDescent="0.35">
      <c r="A11" s="3" t="s">
        <v>32</v>
      </c>
      <c r="B11" s="28">
        <v>107.32</v>
      </c>
      <c r="C11" s="29">
        <v>89.46</v>
      </c>
      <c r="D11" s="29">
        <v>1972.31</v>
      </c>
      <c r="E11" s="29">
        <v>29</v>
      </c>
      <c r="F11" s="12"/>
    </row>
    <row r="12" spans="1:6" ht="11.25" customHeight="1" x14ac:dyDescent="0.35">
      <c r="A12" s="3" t="s">
        <v>33</v>
      </c>
      <c r="B12" s="28">
        <v>109.07</v>
      </c>
      <c r="C12" s="29">
        <v>90.46</v>
      </c>
      <c r="D12" s="29">
        <v>1994.34</v>
      </c>
      <c r="E12" s="29">
        <v>30.2</v>
      </c>
      <c r="F12" s="12"/>
    </row>
    <row r="13" spans="1:6" ht="11.25" customHeight="1" x14ac:dyDescent="0.35">
      <c r="A13" s="3" t="s">
        <v>34</v>
      </c>
      <c r="B13" s="28">
        <v>106.98</v>
      </c>
      <c r="C13" s="29">
        <v>88.21</v>
      </c>
      <c r="D13" s="29">
        <v>1944.63</v>
      </c>
      <c r="E13" s="29">
        <v>30.75</v>
      </c>
      <c r="F13" s="12"/>
    </row>
    <row r="14" spans="1:6" ht="11.25" customHeight="1" x14ac:dyDescent="0.35">
      <c r="A14" s="3" t="s">
        <v>35</v>
      </c>
      <c r="B14" s="28">
        <v>107.59</v>
      </c>
      <c r="C14" s="29">
        <v>88.63</v>
      </c>
      <c r="D14" s="29">
        <v>1953.96</v>
      </c>
      <c r="E14" s="29">
        <v>30</v>
      </c>
      <c r="F14" s="12"/>
    </row>
    <row r="15" spans="1:6" ht="11.25" customHeight="1" x14ac:dyDescent="0.35">
      <c r="A15" s="3" t="s">
        <v>36</v>
      </c>
      <c r="B15" s="28">
        <v>108.78</v>
      </c>
      <c r="C15" s="29">
        <v>88.63</v>
      </c>
      <c r="D15" s="29">
        <v>1953.96</v>
      </c>
      <c r="E15" s="29">
        <v>30.25</v>
      </c>
      <c r="F15" s="12"/>
    </row>
    <row r="16" spans="1:6" ht="11.25" customHeight="1" x14ac:dyDescent="0.35">
      <c r="A16" s="3" t="s">
        <v>37</v>
      </c>
      <c r="B16" s="28">
        <v>110.8</v>
      </c>
      <c r="C16" s="29">
        <v>90.77</v>
      </c>
      <c r="D16" s="29">
        <v>2001.2</v>
      </c>
      <c r="E16" s="29">
        <v>30.75</v>
      </c>
      <c r="F16" s="12"/>
    </row>
    <row r="17" spans="1:6" ht="11.25" customHeight="1" x14ac:dyDescent="0.35">
      <c r="A17" s="3" t="s">
        <v>4</v>
      </c>
      <c r="B17" s="28">
        <v>110.01</v>
      </c>
      <c r="C17" s="29">
        <v>88.08</v>
      </c>
      <c r="D17" s="29">
        <v>1941.75</v>
      </c>
      <c r="E17" s="29">
        <v>31.8</v>
      </c>
      <c r="F17" s="12"/>
    </row>
    <row r="18" spans="1:6" ht="11.25" customHeight="1" x14ac:dyDescent="0.35">
      <c r="A18" s="60" t="s">
        <v>139</v>
      </c>
      <c r="B18" s="28">
        <f>AVERAGE(B6:B17)</f>
        <v>106.69</v>
      </c>
      <c r="C18" s="28">
        <f>AVERAGE(C6:C17)</f>
        <v>88.97</v>
      </c>
      <c r="D18" s="28">
        <f>AVERAGE(D6:D17)</f>
        <v>1961.45</v>
      </c>
      <c r="E18" s="28">
        <f>AVERAGE(E6:E17)</f>
        <v>30.43</v>
      </c>
      <c r="F18" s="12"/>
    </row>
    <row r="19" spans="1:6" ht="11.25" customHeight="1" x14ac:dyDescent="0.35">
      <c r="A19" s="86" t="s">
        <v>127</v>
      </c>
      <c r="B19" s="86"/>
      <c r="C19" s="86"/>
      <c r="D19" s="86"/>
      <c r="E19" s="86"/>
      <c r="F19" s="12"/>
    </row>
    <row r="20" spans="1:6" ht="11.25" customHeight="1" x14ac:dyDescent="0.35">
      <c r="A20" s="30" t="s">
        <v>3</v>
      </c>
      <c r="B20" s="31">
        <f>113.09</f>
        <v>113.09</v>
      </c>
      <c r="C20" s="29">
        <f>90.61</f>
        <v>90.61</v>
      </c>
      <c r="D20" s="31">
        <f>1997.54</f>
        <v>1997.54</v>
      </c>
      <c r="E20" s="31">
        <f>32.38</f>
        <v>32.380000000000003</v>
      </c>
      <c r="F20" s="12"/>
    </row>
    <row r="21" spans="1:6" ht="11.25" customHeight="1" x14ac:dyDescent="0.35">
      <c r="A21" s="98" t="s">
        <v>46</v>
      </c>
      <c r="B21" s="99"/>
      <c r="C21" s="99"/>
      <c r="D21" s="99"/>
      <c r="E21" s="99"/>
      <c r="F21" s="32"/>
    </row>
    <row r="22" spans="1:6" ht="22.5" customHeight="1" x14ac:dyDescent="0.35">
      <c r="A22" s="100" t="s">
        <v>47</v>
      </c>
      <c r="B22" s="100"/>
      <c r="C22" s="100"/>
      <c r="D22" s="100"/>
      <c r="E22" s="100"/>
      <c r="F22" s="3"/>
    </row>
    <row r="23" spans="1:6" ht="11.25" customHeight="1" x14ac:dyDescent="0.35">
      <c r="A23" s="3"/>
      <c r="B23" s="3"/>
      <c r="C23" s="3"/>
      <c r="D23" s="3"/>
      <c r="E23" s="3"/>
      <c r="F23" s="3"/>
    </row>
  </sheetData>
  <mergeCells count="8">
    <mergeCell ref="A21:E21"/>
    <mergeCell ref="A22:E22"/>
    <mergeCell ref="A1:E1"/>
    <mergeCell ref="A2:E2"/>
    <mergeCell ref="A3:A4"/>
    <mergeCell ref="C3:D3"/>
    <mergeCell ref="A5:E5"/>
    <mergeCell ref="A19:E19"/>
  </mergeCells>
  <printOptions horizontalCentered="1"/>
  <pageMargins left="0.5" right="0.5" top="0.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9B3E5-8A48-4C7A-A90D-6964FCAC4B71}">
  <dimension ref="A1:F10"/>
  <sheetViews>
    <sheetView showGridLines="0" zoomScaleNormal="100" workbookViewId="0">
      <selection sqref="A1:E1"/>
    </sheetView>
  </sheetViews>
  <sheetFormatPr defaultRowHeight="14.5" x14ac:dyDescent="0.35"/>
  <cols>
    <col min="1" max="1" width="26.54296875" customWidth="1"/>
    <col min="2" max="2" width="12.1796875" customWidth="1"/>
    <col min="3" max="4" width="12.7265625" customWidth="1"/>
    <col min="5" max="5" width="13.1796875" customWidth="1"/>
  </cols>
  <sheetData>
    <row r="1" spans="1:6" ht="11.25" customHeight="1" x14ac:dyDescent="0.35">
      <c r="A1" s="101" t="s">
        <v>141</v>
      </c>
      <c r="B1" s="102"/>
      <c r="C1" s="102"/>
      <c r="D1" s="102"/>
      <c r="E1" s="102"/>
      <c r="F1" s="12"/>
    </row>
    <row r="2" spans="1:6" ht="11.25" customHeight="1" x14ac:dyDescent="0.35">
      <c r="A2" s="83" t="s">
        <v>148</v>
      </c>
      <c r="B2" s="83"/>
      <c r="C2" s="83"/>
      <c r="D2" s="83"/>
      <c r="E2" s="83"/>
      <c r="F2" s="12"/>
    </row>
    <row r="3" spans="1:6" ht="32.25" customHeight="1" x14ac:dyDescent="0.35">
      <c r="A3" s="2" t="s">
        <v>48</v>
      </c>
      <c r="B3" s="62" t="s">
        <v>146</v>
      </c>
      <c r="C3" s="33" t="s">
        <v>49</v>
      </c>
      <c r="D3" s="33" t="s">
        <v>50</v>
      </c>
      <c r="E3" s="62" t="s">
        <v>147</v>
      </c>
      <c r="F3" s="12"/>
    </row>
    <row r="4" spans="1:6" ht="11.25" customHeight="1" x14ac:dyDescent="0.35">
      <c r="A4" s="3" t="s">
        <v>51</v>
      </c>
      <c r="B4" s="34" t="s">
        <v>52</v>
      </c>
      <c r="C4" s="4">
        <v>79600</v>
      </c>
      <c r="D4" s="4">
        <v>79100</v>
      </c>
      <c r="E4" s="34" t="s">
        <v>52</v>
      </c>
      <c r="F4" s="12"/>
    </row>
    <row r="5" spans="1:6" ht="11.25" customHeight="1" x14ac:dyDescent="0.35">
      <c r="A5" s="3" t="s">
        <v>53</v>
      </c>
      <c r="B5" s="35" t="s">
        <v>52</v>
      </c>
      <c r="C5" s="10">
        <v>2430</v>
      </c>
      <c r="D5" s="10">
        <v>2310</v>
      </c>
      <c r="E5" s="35" t="s">
        <v>52</v>
      </c>
      <c r="F5" s="12"/>
    </row>
    <row r="6" spans="1:6" ht="11.25" customHeight="1" x14ac:dyDescent="0.35">
      <c r="A6" s="36" t="s">
        <v>54</v>
      </c>
      <c r="B6" s="4">
        <v>5550</v>
      </c>
      <c r="C6" s="4">
        <v>82100</v>
      </c>
      <c r="D6" s="4">
        <v>81400</v>
      </c>
      <c r="E6" s="4">
        <v>6240</v>
      </c>
      <c r="F6" s="13"/>
    </row>
    <row r="7" spans="1:6" ht="11.25" customHeight="1" x14ac:dyDescent="0.35">
      <c r="A7" s="6" t="s">
        <v>55</v>
      </c>
      <c r="B7" s="61">
        <v>0</v>
      </c>
      <c r="C7" s="37">
        <v>-0.4</v>
      </c>
      <c r="D7" s="37">
        <v>-1</v>
      </c>
      <c r="E7" s="37">
        <v>12.2</v>
      </c>
      <c r="F7" s="12"/>
    </row>
    <row r="8" spans="1:6" ht="11.25" customHeight="1" x14ac:dyDescent="0.35">
      <c r="A8" s="85" t="s">
        <v>56</v>
      </c>
      <c r="B8" s="102"/>
      <c r="C8" s="102"/>
      <c r="D8" s="102"/>
      <c r="E8" s="102"/>
      <c r="F8" s="3"/>
    </row>
    <row r="9" spans="1:6" ht="11.25" customHeight="1" x14ac:dyDescent="0.35">
      <c r="A9" s="100" t="s">
        <v>57</v>
      </c>
      <c r="B9" s="104"/>
      <c r="C9" s="104"/>
      <c r="D9" s="104"/>
      <c r="E9" s="104"/>
      <c r="F9" s="3"/>
    </row>
    <row r="10" spans="1:6" ht="11.25" customHeight="1" x14ac:dyDescent="0.35">
      <c r="A10" s="3"/>
      <c r="B10" s="3"/>
      <c r="C10" s="13"/>
      <c r="D10" s="13"/>
      <c r="E10" s="3"/>
      <c r="F10" s="3"/>
    </row>
  </sheetData>
  <mergeCells count="4">
    <mergeCell ref="A1:E1"/>
    <mergeCell ref="A2:E2"/>
    <mergeCell ref="A8:E8"/>
    <mergeCell ref="A9:E9"/>
  </mergeCells>
  <printOptions horizontalCentered="1"/>
  <pageMargins left="0.5" right="0.5" top="0.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4F3CA-7E05-4898-AA85-D61F2686DB8D}">
  <sheetPr codeName="Sheet6"/>
  <dimension ref="A1:E11"/>
  <sheetViews>
    <sheetView showGridLines="0" zoomScaleNormal="100" workbookViewId="0">
      <selection sqref="A1:D1"/>
    </sheetView>
  </sheetViews>
  <sheetFormatPr defaultRowHeight="14.5" x14ac:dyDescent="0.35"/>
  <cols>
    <col min="1" max="1" width="23.1796875" customWidth="1"/>
    <col min="2" max="4" width="11.7265625" customWidth="1"/>
  </cols>
  <sheetData>
    <row r="1" spans="1:5" ht="11.25" customHeight="1" x14ac:dyDescent="0.35">
      <c r="A1" s="101" t="s">
        <v>135</v>
      </c>
      <c r="B1" s="102"/>
      <c r="C1" s="102"/>
      <c r="D1" s="102"/>
      <c r="E1" s="12"/>
    </row>
    <row r="2" spans="1:5" ht="11.25" customHeight="1" x14ac:dyDescent="0.35">
      <c r="A2" s="83" t="s">
        <v>140</v>
      </c>
      <c r="B2" s="83"/>
      <c r="C2" s="83"/>
      <c r="D2" s="83"/>
      <c r="E2" s="12"/>
    </row>
    <row r="3" spans="1:5" ht="11.25" customHeight="1" x14ac:dyDescent="0.35">
      <c r="A3" s="89" t="s">
        <v>58</v>
      </c>
      <c r="B3" s="86" t="s">
        <v>59</v>
      </c>
      <c r="C3" s="86"/>
      <c r="D3" s="86"/>
      <c r="E3" s="12"/>
    </row>
    <row r="4" spans="1:5" ht="11.25" customHeight="1" x14ac:dyDescent="0.35">
      <c r="A4" s="90"/>
      <c r="B4" s="1" t="s">
        <v>60</v>
      </c>
      <c r="C4" s="1" t="s">
        <v>61</v>
      </c>
      <c r="D4" s="1" t="s">
        <v>62</v>
      </c>
      <c r="E4" s="12"/>
    </row>
    <row r="5" spans="1:5" ht="11.25" customHeight="1" x14ac:dyDescent="0.35">
      <c r="A5" s="3" t="s">
        <v>63</v>
      </c>
      <c r="B5" s="4">
        <v>75500</v>
      </c>
      <c r="C5" s="35" t="s">
        <v>52</v>
      </c>
      <c r="D5" s="58">
        <v>0</v>
      </c>
      <c r="E5" s="12"/>
    </row>
    <row r="6" spans="1:5" ht="11.25" customHeight="1" x14ac:dyDescent="0.35">
      <c r="A6" s="3" t="s">
        <v>64</v>
      </c>
      <c r="B6" s="35" t="s">
        <v>52</v>
      </c>
      <c r="C6" s="58">
        <v>0</v>
      </c>
      <c r="D6" s="58">
        <v>0</v>
      </c>
      <c r="E6" s="12"/>
    </row>
    <row r="7" spans="1:5" ht="11.25" customHeight="1" x14ac:dyDescent="0.35">
      <c r="A7" s="3" t="s">
        <v>65</v>
      </c>
      <c r="B7" s="4">
        <v>12200</v>
      </c>
      <c r="C7" s="35" t="s">
        <v>52</v>
      </c>
      <c r="D7" s="34" t="s">
        <v>52</v>
      </c>
      <c r="E7" s="12"/>
    </row>
    <row r="8" spans="1:5" ht="11.25" customHeight="1" x14ac:dyDescent="0.35">
      <c r="A8" s="3" t="s">
        <v>66</v>
      </c>
      <c r="B8" s="35" t="s">
        <v>52</v>
      </c>
      <c r="C8" s="58">
        <v>0</v>
      </c>
      <c r="D8" s="58">
        <v>0</v>
      </c>
      <c r="E8" s="12"/>
    </row>
    <row r="9" spans="1:5" ht="11.25" customHeight="1" x14ac:dyDescent="0.35">
      <c r="A9" s="21" t="s">
        <v>67</v>
      </c>
      <c r="B9" s="7">
        <v>87900</v>
      </c>
      <c r="C9" s="7">
        <v>210</v>
      </c>
      <c r="D9" s="38" t="s">
        <v>52</v>
      </c>
      <c r="E9" s="12"/>
    </row>
    <row r="10" spans="1:5" ht="11.25" customHeight="1" x14ac:dyDescent="0.35">
      <c r="A10" s="85" t="s">
        <v>68</v>
      </c>
      <c r="B10" s="102"/>
      <c r="C10" s="102"/>
      <c r="D10" s="102"/>
      <c r="E10" s="3"/>
    </row>
    <row r="11" spans="1:5" ht="11.25" customHeight="1" x14ac:dyDescent="0.35">
      <c r="A11" s="12"/>
      <c r="B11" s="13"/>
      <c r="C11" s="12"/>
      <c r="D11" s="12"/>
      <c r="E11" s="12"/>
    </row>
  </sheetData>
  <mergeCells count="5">
    <mergeCell ref="A1:D1"/>
    <mergeCell ref="A2:D2"/>
    <mergeCell ref="A3:A4"/>
    <mergeCell ref="B3:D3"/>
    <mergeCell ref="A10:D10"/>
  </mergeCells>
  <printOptions horizontalCentered="1"/>
  <pageMargins left="0.5" right="0.5" top="0.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12F8B-1E1A-43B0-95B5-B8336FDEF207}">
  <sheetPr codeName="Sheet7"/>
  <dimension ref="A1:F22"/>
  <sheetViews>
    <sheetView showGridLines="0" zoomScaleNormal="100" workbookViewId="0">
      <selection sqref="A1:E1"/>
    </sheetView>
  </sheetViews>
  <sheetFormatPr defaultRowHeight="14.5" x14ac:dyDescent="0.35"/>
  <cols>
    <col min="1" max="1" width="13.7265625" customWidth="1"/>
    <col min="5" max="5" width="16.7265625" customWidth="1"/>
  </cols>
  <sheetData>
    <row r="1" spans="1:6" ht="11.25" customHeight="1" x14ac:dyDescent="0.35">
      <c r="A1" s="106" t="s">
        <v>69</v>
      </c>
      <c r="B1" s="106"/>
      <c r="C1" s="106"/>
      <c r="D1" s="106"/>
      <c r="E1" s="106"/>
    </row>
    <row r="2" spans="1:6" ht="11.25" customHeight="1" x14ac:dyDescent="0.35">
      <c r="A2" s="107" t="s">
        <v>140</v>
      </c>
      <c r="B2" s="107"/>
      <c r="C2" s="107"/>
      <c r="D2" s="107"/>
      <c r="E2" s="107"/>
    </row>
    <row r="3" spans="1:6" ht="11.25" customHeight="1" x14ac:dyDescent="0.35">
      <c r="A3" s="39" t="s">
        <v>23</v>
      </c>
      <c r="B3" s="40" t="s">
        <v>70</v>
      </c>
      <c r="C3" s="40" t="s">
        <v>145</v>
      </c>
      <c r="D3" s="40" t="s">
        <v>144</v>
      </c>
      <c r="E3" s="40" t="s">
        <v>143</v>
      </c>
    </row>
    <row r="4" spans="1:6" ht="11.25" customHeight="1" x14ac:dyDescent="0.35">
      <c r="A4" s="86" t="s">
        <v>38</v>
      </c>
      <c r="B4" s="86"/>
      <c r="C4" s="86"/>
      <c r="D4" s="86"/>
      <c r="E4" s="86"/>
    </row>
    <row r="5" spans="1:6" ht="11.25" customHeight="1" x14ac:dyDescent="0.35">
      <c r="A5" s="3" t="s">
        <v>3</v>
      </c>
      <c r="B5" s="20">
        <v>86600</v>
      </c>
      <c r="C5" s="41">
        <v>47100</v>
      </c>
      <c r="D5" s="41">
        <v>1350</v>
      </c>
      <c r="E5" s="41">
        <v>132000</v>
      </c>
    </row>
    <row r="6" spans="1:6" ht="11.25" customHeight="1" x14ac:dyDescent="0.35">
      <c r="A6" s="3" t="s">
        <v>28</v>
      </c>
      <c r="B6" s="20">
        <v>86500</v>
      </c>
      <c r="C6" s="41">
        <v>28300</v>
      </c>
      <c r="D6" s="41">
        <v>1540</v>
      </c>
      <c r="E6" s="41">
        <v>113000</v>
      </c>
    </row>
    <row r="7" spans="1:6" ht="11.25" customHeight="1" x14ac:dyDescent="0.35">
      <c r="A7" s="3" t="s">
        <v>29</v>
      </c>
      <c r="B7" s="20">
        <v>88700</v>
      </c>
      <c r="C7" s="41">
        <v>70500</v>
      </c>
      <c r="D7" s="41">
        <v>1970</v>
      </c>
      <c r="E7" s="41">
        <v>157000</v>
      </c>
    </row>
    <row r="8" spans="1:6" ht="11.25" customHeight="1" x14ac:dyDescent="0.35">
      <c r="A8" s="3" t="s">
        <v>30</v>
      </c>
      <c r="B8" s="20">
        <v>91900</v>
      </c>
      <c r="C8" s="41">
        <v>27200</v>
      </c>
      <c r="D8" s="41">
        <v>2010</v>
      </c>
      <c r="E8" s="41">
        <v>117000</v>
      </c>
    </row>
    <row r="9" spans="1:6" ht="11.25" customHeight="1" x14ac:dyDescent="0.35">
      <c r="A9" s="3" t="s">
        <v>31</v>
      </c>
      <c r="B9" s="20">
        <v>89200</v>
      </c>
      <c r="C9" s="41">
        <v>46000</v>
      </c>
      <c r="D9" s="41">
        <v>1780</v>
      </c>
      <c r="E9" s="41">
        <v>133000</v>
      </c>
    </row>
    <row r="10" spans="1:6" ht="11.25" customHeight="1" x14ac:dyDescent="0.35">
      <c r="A10" s="3" t="s">
        <v>32</v>
      </c>
      <c r="B10" s="20">
        <v>86300</v>
      </c>
      <c r="C10" s="41">
        <v>52300</v>
      </c>
      <c r="D10" s="41">
        <v>1680</v>
      </c>
      <c r="E10" s="41">
        <v>137000</v>
      </c>
    </row>
    <row r="11" spans="1:6" ht="11.25" customHeight="1" x14ac:dyDescent="0.35">
      <c r="A11" s="3" t="s">
        <v>33</v>
      </c>
      <c r="B11" s="20">
        <v>88500</v>
      </c>
      <c r="C11" s="41">
        <v>38500</v>
      </c>
      <c r="D11" s="41">
        <v>2000</v>
      </c>
      <c r="E11" s="41">
        <v>125000</v>
      </c>
    </row>
    <row r="12" spans="1:6" ht="11.25" customHeight="1" x14ac:dyDescent="0.35">
      <c r="A12" s="3" t="s">
        <v>34</v>
      </c>
      <c r="B12" s="20">
        <v>87700</v>
      </c>
      <c r="C12" s="41">
        <v>36700</v>
      </c>
      <c r="D12" s="41">
        <v>2620</v>
      </c>
      <c r="E12" s="41">
        <v>122000</v>
      </c>
    </row>
    <row r="13" spans="1:6" ht="11.25" customHeight="1" x14ac:dyDescent="0.35">
      <c r="A13" s="3" t="s">
        <v>35</v>
      </c>
      <c r="B13" s="20">
        <v>88600</v>
      </c>
      <c r="C13" s="41">
        <v>46500</v>
      </c>
      <c r="D13" s="41">
        <v>2540</v>
      </c>
      <c r="E13" s="41">
        <v>133000</v>
      </c>
    </row>
    <row r="14" spans="1:6" ht="11.25" customHeight="1" x14ac:dyDescent="0.35">
      <c r="A14" s="3" t="s">
        <v>36</v>
      </c>
      <c r="B14" s="20">
        <v>89400</v>
      </c>
      <c r="C14" s="41">
        <v>42700</v>
      </c>
      <c r="D14" s="41">
        <v>2360</v>
      </c>
      <c r="E14" s="41">
        <v>130000</v>
      </c>
    </row>
    <row r="15" spans="1:6" ht="11.25" customHeight="1" x14ac:dyDescent="0.35">
      <c r="A15" s="3" t="s">
        <v>37</v>
      </c>
      <c r="B15" s="20">
        <v>91100</v>
      </c>
      <c r="C15" s="41">
        <v>38200</v>
      </c>
      <c r="D15" s="41">
        <v>2540</v>
      </c>
      <c r="E15" s="41">
        <v>127000</v>
      </c>
    </row>
    <row r="16" spans="1:6" ht="11.25" customHeight="1" x14ac:dyDescent="0.35">
      <c r="A16" s="3" t="s">
        <v>4</v>
      </c>
      <c r="B16" s="20">
        <v>89000</v>
      </c>
      <c r="C16" s="41">
        <v>36400</v>
      </c>
      <c r="D16" s="41">
        <v>1850</v>
      </c>
      <c r="E16" s="41">
        <v>124000</v>
      </c>
      <c r="F16" s="57"/>
    </row>
    <row r="17" spans="1:5" ht="11.25" customHeight="1" x14ac:dyDescent="0.35">
      <c r="A17" s="60" t="s">
        <v>139</v>
      </c>
      <c r="B17" s="20">
        <v>1060000</v>
      </c>
      <c r="C17" s="42">
        <v>510000</v>
      </c>
      <c r="D17" s="42">
        <v>24200</v>
      </c>
      <c r="E17" s="41">
        <v>1550000</v>
      </c>
    </row>
    <row r="18" spans="1:5" ht="11.25" customHeight="1" x14ac:dyDescent="0.35">
      <c r="A18" s="108" t="s">
        <v>127</v>
      </c>
      <c r="B18" s="108"/>
      <c r="C18" s="108"/>
      <c r="D18" s="108"/>
      <c r="E18" s="108"/>
    </row>
    <row r="19" spans="1:5" ht="11.25" customHeight="1" x14ac:dyDescent="0.35">
      <c r="A19" s="30" t="s">
        <v>3</v>
      </c>
      <c r="B19" s="7">
        <v>87900</v>
      </c>
      <c r="C19" s="43">
        <v>31600</v>
      </c>
      <c r="D19" s="43">
        <v>2030</v>
      </c>
      <c r="E19" s="41">
        <v>117000</v>
      </c>
    </row>
    <row r="20" spans="1:5" ht="22.5" customHeight="1" x14ac:dyDescent="0.35">
      <c r="A20" s="109" t="s">
        <v>71</v>
      </c>
      <c r="B20" s="109"/>
      <c r="C20" s="109"/>
      <c r="D20" s="109"/>
      <c r="E20" s="109"/>
    </row>
    <row r="21" spans="1:5" ht="11.25" customHeight="1" x14ac:dyDescent="0.35">
      <c r="A21" s="105" t="s">
        <v>142</v>
      </c>
      <c r="B21" s="105"/>
      <c r="C21" s="105"/>
      <c r="D21" s="105"/>
      <c r="E21" s="105"/>
    </row>
    <row r="22" spans="1:5" ht="11.25" customHeight="1" x14ac:dyDescent="0.35">
      <c r="A22" s="44"/>
      <c r="B22" s="45"/>
      <c r="C22" s="45"/>
      <c r="D22" s="45"/>
      <c r="E22" s="45"/>
    </row>
  </sheetData>
  <mergeCells count="6">
    <mergeCell ref="A21:E21"/>
    <mergeCell ref="A1:E1"/>
    <mergeCell ref="A2:E2"/>
    <mergeCell ref="A4:E4"/>
    <mergeCell ref="A18:E18"/>
    <mergeCell ref="A20:E20"/>
  </mergeCells>
  <printOptions horizontalCentered="1"/>
  <pageMargins left="0.5" right="0.5" top="0.5" bottom="0.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8B4CE-90B9-4C16-8D51-EB88125A2AB5}">
  <sheetPr codeName="Sheet8"/>
  <dimension ref="A1:F27"/>
  <sheetViews>
    <sheetView showGridLines="0" zoomScaleNormal="100" workbookViewId="0">
      <selection sqref="A1:F1"/>
    </sheetView>
  </sheetViews>
  <sheetFormatPr defaultRowHeight="14.5" x14ac:dyDescent="0.35"/>
  <cols>
    <col min="1" max="1" width="44.7265625" customWidth="1"/>
  </cols>
  <sheetData>
    <row r="1" spans="1:6" ht="11.25" customHeight="1" x14ac:dyDescent="0.35">
      <c r="A1" s="101" t="s">
        <v>177</v>
      </c>
      <c r="B1" s="101"/>
      <c r="C1" s="101"/>
      <c r="D1" s="101"/>
      <c r="E1" s="101"/>
      <c r="F1" s="101"/>
    </row>
    <row r="2" spans="1:6" ht="11.25" customHeight="1" x14ac:dyDescent="0.35">
      <c r="A2" s="83" t="s">
        <v>149</v>
      </c>
      <c r="B2" s="83"/>
      <c r="C2" s="83"/>
      <c r="D2" s="83"/>
      <c r="E2" s="83"/>
      <c r="F2" s="83"/>
    </row>
    <row r="3" spans="1:6" ht="11.25" customHeight="1" x14ac:dyDescent="0.35">
      <c r="A3" s="95" t="s">
        <v>72</v>
      </c>
      <c r="B3" s="89" t="s">
        <v>2</v>
      </c>
      <c r="C3" s="86" t="s">
        <v>128</v>
      </c>
      <c r="D3" s="86"/>
      <c r="E3" s="86"/>
      <c r="F3" s="110" t="s">
        <v>129</v>
      </c>
    </row>
    <row r="4" spans="1:6" ht="11.25" customHeight="1" x14ac:dyDescent="0.35">
      <c r="A4" s="90"/>
      <c r="B4" s="90"/>
      <c r="C4" s="1" t="s">
        <v>3</v>
      </c>
      <c r="D4" s="1" t="s">
        <v>4</v>
      </c>
      <c r="E4" s="1" t="s">
        <v>5</v>
      </c>
      <c r="F4" s="90"/>
    </row>
    <row r="5" spans="1:6" ht="11.25" customHeight="1" x14ac:dyDescent="0.35">
      <c r="A5" s="86" t="s">
        <v>14</v>
      </c>
      <c r="B5" s="86"/>
      <c r="C5" s="86"/>
      <c r="D5" s="86"/>
      <c r="E5" s="86"/>
      <c r="F5" s="86"/>
    </row>
    <row r="6" spans="1:6" ht="11.25" customHeight="1" x14ac:dyDescent="0.35">
      <c r="A6" s="3" t="s">
        <v>73</v>
      </c>
      <c r="B6" s="55">
        <v>18600</v>
      </c>
      <c r="C6" s="55">
        <v>154</v>
      </c>
      <c r="D6" s="55">
        <v>533</v>
      </c>
      <c r="E6" s="55">
        <v>3140</v>
      </c>
      <c r="F6" s="55">
        <v>372</v>
      </c>
    </row>
    <row r="7" spans="1:6" ht="11.25" customHeight="1" x14ac:dyDescent="0.35">
      <c r="A7" s="3" t="s">
        <v>74</v>
      </c>
      <c r="B7" s="55">
        <v>1940</v>
      </c>
      <c r="C7" s="55">
        <v>86</v>
      </c>
      <c r="D7" s="55">
        <v>485</v>
      </c>
      <c r="E7" s="55">
        <v>5550</v>
      </c>
      <c r="F7" s="55">
        <v>739</v>
      </c>
    </row>
    <row r="8" spans="1:6" ht="11.25" customHeight="1" x14ac:dyDescent="0.35">
      <c r="A8" s="3" t="s">
        <v>75</v>
      </c>
      <c r="B8" s="55">
        <v>16200</v>
      </c>
      <c r="C8" s="55">
        <v>1060</v>
      </c>
      <c r="D8" s="55">
        <v>836</v>
      </c>
      <c r="E8" s="55">
        <v>15100</v>
      </c>
      <c r="F8" s="55">
        <v>914</v>
      </c>
    </row>
    <row r="9" spans="1:6" ht="11.25" customHeight="1" x14ac:dyDescent="0.35">
      <c r="A9" s="3" t="s">
        <v>76</v>
      </c>
      <c r="B9" s="55">
        <v>239</v>
      </c>
      <c r="C9" s="55">
        <v>52</v>
      </c>
      <c r="D9" s="55">
        <v>0</v>
      </c>
      <c r="E9" s="55">
        <v>442</v>
      </c>
      <c r="F9" s="55">
        <v>7</v>
      </c>
    </row>
    <row r="10" spans="1:6" ht="11.25" customHeight="1" x14ac:dyDescent="0.35">
      <c r="A10" s="21" t="s">
        <v>54</v>
      </c>
      <c r="B10" s="11">
        <v>36900</v>
      </c>
      <c r="C10" s="11">
        <v>1350</v>
      </c>
      <c r="D10" s="11">
        <v>1850</v>
      </c>
      <c r="E10" s="11">
        <v>24200</v>
      </c>
      <c r="F10" s="11">
        <v>2030</v>
      </c>
    </row>
    <row r="11" spans="1:6" ht="11.25" customHeight="1" x14ac:dyDescent="0.35">
      <c r="A11" s="86" t="s">
        <v>77</v>
      </c>
      <c r="B11" s="86"/>
      <c r="C11" s="86"/>
      <c r="D11" s="86"/>
      <c r="E11" s="86"/>
      <c r="F11" s="86"/>
    </row>
    <row r="12" spans="1:6" ht="11.25" customHeight="1" x14ac:dyDescent="0.35">
      <c r="A12" s="3" t="s">
        <v>78</v>
      </c>
      <c r="B12" s="55">
        <v>512</v>
      </c>
      <c r="C12" s="55">
        <v>398</v>
      </c>
      <c r="D12" s="55">
        <v>13</v>
      </c>
      <c r="E12" s="55">
        <v>738</v>
      </c>
      <c r="F12" s="55">
        <v>4</v>
      </c>
    </row>
    <row r="13" spans="1:6" ht="11.25" customHeight="1" x14ac:dyDescent="0.35">
      <c r="A13" s="3" t="s">
        <v>79</v>
      </c>
      <c r="B13" s="55">
        <v>3</v>
      </c>
      <c r="C13" s="55">
        <v>0</v>
      </c>
      <c r="D13" s="55">
        <v>0</v>
      </c>
      <c r="E13" s="55">
        <v>6</v>
      </c>
      <c r="F13" s="55">
        <v>0</v>
      </c>
    </row>
    <row r="14" spans="1:6" ht="11.25" customHeight="1" x14ac:dyDescent="0.35">
      <c r="A14" s="3" t="s">
        <v>80</v>
      </c>
      <c r="B14" s="55">
        <v>10200</v>
      </c>
      <c r="C14" s="55">
        <v>640</v>
      </c>
      <c r="D14" s="55">
        <v>353</v>
      </c>
      <c r="E14" s="55">
        <v>14200</v>
      </c>
      <c r="F14" s="55">
        <v>600</v>
      </c>
    </row>
    <row r="15" spans="1:6" ht="11.25" customHeight="1" x14ac:dyDescent="0.35">
      <c r="A15" s="3" t="s">
        <v>76</v>
      </c>
      <c r="B15" s="55">
        <v>1210</v>
      </c>
      <c r="C15" s="55">
        <v>43</v>
      </c>
      <c r="D15" s="55">
        <v>141</v>
      </c>
      <c r="E15" s="55">
        <v>1340</v>
      </c>
      <c r="F15" s="55">
        <v>151</v>
      </c>
    </row>
    <row r="16" spans="1:6" ht="11.25" customHeight="1" x14ac:dyDescent="0.35">
      <c r="A16" s="21" t="s">
        <v>54</v>
      </c>
      <c r="B16" s="7">
        <v>11900</v>
      </c>
      <c r="C16" s="7">
        <v>1080</v>
      </c>
      <c r="D16" s="7">
        <v>507</v>
      </c>
      <c r="E16" s="7">
        <v>16300</v>
      </c>
      <c r="F16" s="7">
        <v>755</v>
      </c>
    </row>
    <row r="17" spans="1:6" ht="11.25" customHeight="1" x14ac:dyDescent="0.35">
      <c r="A17" s="86" t="s">
        <v>81</v>
      </c>
      <c r="B17" s="86"/>
      <c r="C17" s="86"/>
      <c r="D17" s="86"/>
      <c r="E17" s="86"/>
      <c r="F17" s="86"/>
    </row>
    <row r="18" spans="1:6" ht="11.25" customHeight="1" x14ac:dyDescent="0.35">
      <c r="A18" s="3" t="s">
        <v>82</v>
      </c>
      <c r="B18" s="55">
        <v>28700000</v>
      </c>
      <c r="C18" s="55">
        <v>2700000</v>
      </c>
      <c r="D18" s="55">
        <v>3640000</v>
      </c>
      <c r="E18" s="55">
        <v>36700000</v>
      </c>
      <c r="F18" s="55">
        <v>3570000</v>
      </c>
    </row>
    <row r="19" spans="1:6" ht="11.25" customHeight="1" x14ac:dyDescent="0.35">
      <c r="A19" s="3" t="s">
        <v>83</v>
      </c>
      <c r="B19" s="55">
        <v>145</v>
      </c>
      <c r="C19" s="55">
        <v>1740</v>
      </c>
      <c r="D19" s="55">
        <v>54</v>
      </c>
      <c r="E19" s="55">
        <v>4310</v>
      </c>
      <c r="F19" s="55">
        <v>129</v>
      </c>
    </row>
    <row r="20" spans="1:6" ht="11.25" customHeight="1" x14ac:dyDescent="0.35">
      <c r="A20" s="3" t="s">
        <v>84</v>
      </c>
      <c r="B20" s="55">
        <v>47200</v>
      </c>
      <c r="C20" s="55">
        <v>3080</v>
      </c>
      <c r="D20" s="55">
        <v>4500</v>
      </c>
      <c r="E20" s="55">
        <v>58600</v>
      </c>
      <c r="F20" s="55">
        <v>4670</v>
      </c>
    </row>
    <row r="21" spans="1:6" ht="11.25" customHeight="1" x14ac:dyDescent="0.35">
      <c r="A21" s="86" t="s">
        <v>76</v>
      </c>
      <c r="B21" s="86"/>
      <c r="C21" s="86"/>
      <c r="D21" s="86"/>
      <c r="E21" s="86"/>
      <c r="F21" s="86"/>
    </row>
    <row r="22" spans="1:6" ht="11.25" customHeight="1" x14ac:dyDescent="0.35">
      <c r="A22" s="30" t="s">
        <v>13</v>
      </c>
      <c r="B22" s="5">
        <v>311</v>
      </c>
      <c r="C22" s="46">
        <v>0</v>
      </c>
      <c r="D22" s="47">
        <v>0</v>
      </c>
      <c r="E22" s="47">
        <v>345</v>
      </c>
      <c r="F22" s="5">
        <v>25</v>
      </c>
    </row>
    <row r="23" spans="1:6" ht="11.25" customHeight="1" x14ac:dyDescent="0.35">
      <c r="A23" s="27" t="s">
        <v>85</v>
      </c>
      <c r="B23" s="4">
        <v>260000</v>
      </c>
      <c r="C23" s="4">
        <v>7100</v>
      </c>
      <c r="D23" s="47">
        <v>10300</v>
      </c>
      <c r="E23" s="47">
        <v>242000</v>
      </c>
      <c r="F23" s="4">
        <v>11100</v>
      </c>
    </row>
    <row r="24" spans="1:6" ht="11.25" customHeight="1" x14ac:dyDescent="0.35">
      <c r="A24" s="3" t="s">
        <v>86</v>
      </c>
      <c r="B24" s="4">
        <v>204</v>
      </c>
      <c r="C24" s="4">
        <v>22</v>
      </c>
      <c r="D24" s="47">
        <v>15</v>
      </c>
      <c r="E24" s="47">
        <v>199</v>
      </c>
      <c r="F24" s="4">
        <v>38</v>
      </c>
    </row>
    <row r="25" spans="1:6" ht="11.25" customHeight="1" x14ac:dyDescent="0.35">
      <c r="A25" s="6" t="s">
        <v>87</v>
      </c>
      <c r="B25" s="7">
        <v>92</v>
      </c>
      <c r="C25" s="7">
        <v>5</v>
      </c>
      <c r="D25" s="48">
        <v>41</v>
      </c>
      <c r="E25" s="48">
        <v>178</v>
      </c>
      <c r="F25" s="7">
        <v>16</v>
      </c>
    </row>
    <row r="26" spans="1:6" ht="11.25" customHeight="1" x14ac:dyDescent="0.35">
      <c r="A26" s="98" t="s">
        <v>88</v>
      </c>
      <c r="B26" s="98"/>
      <c r="C26" s="98"/>
      <c r="D26" s="98"/>
      <c r="E26" s="98"/>
      <c r="F26" s="27"/>
    </row>
    <row r="27" spans="1:6" ht="11.25" customHeight="1" x14ac:dyDescent="0.35">
      <c r="A27" s="12"/>
      <c r="B27" s="13"/>
      <c r="C27" s="12"/>
      <c r="D27" s="12"/>
      <c r="E27" s="12"/>
      <c r="F27" s="4"/>
    </row>
  </sheetData>
  <mergeCells count="11">
    <mergeCell ref="A1:F1"/>
    <mergeCell ref="A2:F2"/>
    <mergeCell ref="A21:F21"/>
    <mergeCell ref="A17:F17"/>
    <mergeCell ref="A11:F11"/>
    <mergeCell ref="A5:F5"/>
    <mergeCell ref="A26:E26"/>
    <mergeCell ref="A3:A4"/>
    <mergeCell ref="C3:E3"/>
    <mergeCell ref="B3:B4"/>
    <mergeCell ref="F3:F4"/>
  </mergeCells>
  <printOptions horizontalCentered="1"/>
  <pageMargins left="0.5" right="0.5" top="0.5" bottom="0.75" header="0.3" footer="0.3"/>
  <pageSetup orientation="landscape"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99D1E-50E0-4389-84B2-125189283B80}">
  <sheetPr codeName="Sheet9"/>
  <dimension ref="A1:F31"/>
  <sheetViews>
    <sheetView showGridLines="0" zoomScaleNormal="100" workbookViewId="0">
      <selection sqref="A1:F1"/>
    </sheetView>
  </sheetViews>
  <sheetFormatPr defaultRowHeight="14.5" x14ac:dyDescent="0.35"/>
  <cols>
    <col min="1" max="1" width="11.81640625" customWidth="1"/>
    <col min="5" max="5" width="14.1796875" customWidth="1"/>
    <col min="6" max="6" width="11.81640625" customWidth="1"/>
  </cols>
  <sheetData>
    <row r="1" spans="1:6" ht="11.25" customHeight="1" x14ac:dyDescent="0.35">
      <c r="A1" s="101" t="s">
        <v>89</v>
      </c>
      <c r="B1" s="101"/>
      <c r="C1" s="101"/>
      <c r="D1" s="101"/>
      <c r="E1" s="101"/>
      <c r="F1" s="101"/>
    </row>
    <row r="2" spans="1:6" ht="11.25" customHeight="1" x14ac:dyDescent="0.35">
      <c r="A2" s="83" t="s">
        <v>150</v>
      </c>
      <c r="B2" s="83"/>
      <c r="C2" s="83"/>
      <c r="D2" s="83"/>
      <c r="E2" s="83"/>
      <c r="F2" s="83"/>
    </row>
    <row r="3" spans="1:6" ht="11.25" customHeight="1" x14ac:dyDescent="0.35">
      <c r="A3" s="95" t="s">
        <v>90</v>
      </c>
      <c r="B3" s="89" t="s">
        <v>2</v>
      </c>
      <c r="C3" s="86" t="s">
        <v>128</v>
      </c>
      <c r="D3" s="86"/>
      <c r="E3" s="86"/>
      <c r="F3" s="110" t="s">
        <v>129</v>
      </c>
    </row>
    <row r="4" spans="1:6" ht="11.25" customHeight="1" x14ac:dyDescent="0.35">
      <c r="A4" s="90"/>
      <c r="B4" s="90"/>
      <c r="C4" s="1" t="s">
        <v>3</v>
      </c>
      <c r="D4" s="1" t="s">
        <v>4</v>
      </c>
      <c r="E4" s="1" t="s">
        <v>5</v>
      </c>
      <c r="F4" s="88"/>
    </row>
    <row r="5" spans="1:6" ht="11.25" customHeight="1" x14ac:dyDescent="0.35">
      <c r="A5" s="27" t="s">
        <v>109</v>
      </c>
      <c r="B5" s="15">
        <v>0</v>
      </c>
      <c r="C5" s="55">
        <v>0</v>
      </c>
      <c r="D5" s="55">
        <v>0</v>
      </c>
      <c r="E5" s="55">
        <v>10700</v>
      </c>
      <c r="F5" s="47">
        <v>0</v>
      </c>
    </row>
    <row r="6" spans="1:6" ht="11.25" customHeight="1" x14ac:dyDescent="0.35">
      <c r="A6" s="27" t="s">
        <v>91</v>
      </c>
      <c r="B6" s="49">
        <v>22400</v>
      </c>
      <c r="C6" s="55">
        <v>0</v>
      </c>
      <c r="D6" s="55">
        <v>0</v>
      </c>
      <c r="E6" s="55">
        <v>6690</v>
      </c>
      <c r="F6" s="47">
        <v>0</v>
      </c>
    </row>
    <row r="7" spans="1:6" ht="11.25" customHeight="1" x14ac:dyDescent="0.35">
      <c r="A7" s="3" t="s">
        <v>92</v>
      </c>
      <c r="B7" s="49">
        <v>38500</v>
      </c>
      <c r="C7" s="55">
        <v>2960</v>
      </c>
      <c r="D7" s="55">
        <v>2420</v>
      </c>
      <c r="E7" s="55">
        <v>39800</v>
      </c>
      <c r="F7" s="4">
        <v>2990</v>
      </c>
    </row>
    <row r="8" spans="1:6" ht="11.25" customHeight="1" x14ac:dyDescent="0.35">
      <c r="A8" s="3" t="s">
        <v>93</v>
      </c>
      <c r="B8" s="49">
        <v>107000</v>
      </c>
      <c r="C8" s="55">
        <v>0</v>
      </c>
      <c r="D8" s="55">
        <v>0</v>
      </c>
      <c r="E8" s="55">
        <v>44400</v>
      </c>
      <c r="F8" s="4">
        <v>3980</v>
      </c>
    </row>
    <row r="9" spans="1:6" ht="11.25" customHeight="1" x14ac:dyDescent="0.35">
      <c r="A9" s="3" t="s">
        <v>94</v>
      </c>
      <c r="B9" s="49">
        <v>3</v>
      </c>
      <c r="C9" s="55">
        <v>0</v>
      </c>
      <c r="D9" s="55">
        <v>0</v>
      </c>
      <c r="E9" s="55">
        <v>0</v>
      </c>
      <c r="F9" s="4">
        <v>0</v>
      </c>
    </row>
    <row r="10" spans="1:6" ht="11.25" customHeight="1" x14ac:dyDescent="0.35">
      <c r="A10" s="3" t="s">
        <v>95</v>
      </c>
      <c r="B10" s="49">
        <v>7580</v>
      </c>
      <c r="C10" s="55">
        <v>0</v>
      </c>
      <c r="D10" s="55">
        <v>0</v>
      </c>
      <c r="E10" s="55">
        <v>7100</v>
      </c>
      <c r="F10" s="4">
        <v>0</v>
      </c>
    </row>
    <row r="11" spans="1:6" ht="11.25" customHeight="1" x14ac:dyDescent="0.35">
      <c r="A11" s="3" t="s">
        <v>96</v>
      </c>
      <c r="B11" s="49">
        <v>57</v>
      </c>
      <c r="C11" s="55">
        <v>0</v>
      </c>
      <c r="D11" s="55">
        <v>0</v>
      </c>
      <c r="E11" s="55">
        <v>0</v>
      </c>
      <c r="F11" s="4">
        <v>0</v>
      </c>
    </row>
    <row r="12" spans="1:6" ht="11.25" customHeight="1" x14ac:dyDescent="0.35">
      <c r="A12" s="3" t="s">
        <v>97</v>
      </c>
      <c r="B12" s="49">
        <v>20300</v>
      </c>
      <c r="C12" s="55">
        <v>0</v>
      </c>
      <c r="D12" s="55">
        <v>0</v>
      </c>
      <c r="E12" s="55">
        <v>23900</v>
      </c>
      <c r="F12" s="4">
        <v>0</v>
      </c>
    </row>
    <row r="13" spans="1:6" ht="11.25" customHeight="1" x14ac:dyDescent="0.35">
      <c r="A13" s="3" t="s">
        <v>98</v>
      </c>
      <c r="B13" s="49">
        <v>33900</v>
      </c>
      <c r="C13" s="55">
        <v>885</v>
      </c>
      <c r="D13" s="55">
        <v>7890</v>
      </c>
      <c r="E13" s="55">
        <v>50200</v>
      </c>
      <c r="F13" s="4">
        <v>4090</v>
      </c>
    </row>
    <row r="14" spans="1:6" ht="11.25" customHeight="1" x14ac:dyDescent="0.35">
      <c r="A14" s="3" t="s">
        <v>130</v>
      </c>
      <c r="B14" s="49">
        <v>0</v>
      </c>
      <c r="C14" s="55">
        <v>0</v>
      </c>
      <c r="D14" s="55">
        <v>8</v>
      </c>
      <c r="E14" s="55">
        <v>3510</v>
      </c>
      <c r="F14" s="4">
        <v>0</v>
      </c>
    </row>
    <row r="15" spans="1:6" ht="11.25" customHeight="1" x14ac:dyDescent="0.35">
      <c r="A15" s="3" t="s">
        <v>99</v>
      </c>
      <c r="B15" s="49">
        <v>18600</v>
      </c>
      <c r="C15" s="55">
        <v>0</v>
      </c>
      <c r="D15" s="55">
        <v>0</v>
      </c>
      <c r="E15" s="55">
        <v>15700</v>
      </c>
      <c r="F15" s="4">
        <v>0</v>
      </c>
    </row>
    <row r="16" spans="1:6" ht="11.25" customHeight="1" x14ac:dyDescent="0.35">
      <c r="A16" s="3" t="s">
        <v>118</v>
      </c>
      <c r="B16" s="49">
        <v>0</v>
      </c>
      <c r="C16" s="55">
        <v>0</v>
      </c>
      <c r="D16" s="55">
        <v>0</v>
      </c>
      <c r="E16" s="55">
        <v>5580</v>
      </c>
      <c r="F16" s="4">
        <v>0</v>
      </c>
    </row>
    <row r="17" spans="1:6" ht="11.25" customHeight="1" x14ac:dyDescent="0.35">
      <c r="A17" s="3" t="s">
        <v>100</v>
      </c>
      <c r="B17" s="49">
        <v>10800</v>
      </c>
      <c r="C17" s="55">
        <v>3260</v>
      </c>
      <c r="D17" s="55">
        <v>0</v>
      </c>
      <c r="E17" s="55">
        <v>34500</v>
      </c>
      <c r="F17" s="4">
        <v>0</v>
      </c>
    </row>
    <row r="18" spans="1:6" ht="11.25" customHeight="1" x14ac:dyDescent="0.35">
      <c r="A18" s="3" t="s">
        <v>119</v>
      </c>
      <c r="B18" s="49">
        <v>0</v>
      </c>
      <c r="C18" s="55">
        <v>0</v>
      </c>
      <c r="D18" s="55">
        <v>0</v>
      </c>
      <c r="E18" s="55">
        <v>190</v>
      </c>
      <c r="F18" s="4">
        <v>0</v>
      </c>
    </row>
    <row r="19" spans="1:6" ht="11.25" customHeight="1" x14ac:dyDescent="0.35">
      <c r="A19" s="3" t="s">
        <v>137</v>
      </c>
      <c r="B19" s="49">
        <v>12</v>
      </c>
      <c r="C19" s="55">
        <v>0</v>
      </c>
      <c r="D19" s="55">
        <v>0</v>
      </c>
      <c r="E19" s="55">
        <v>0</v>
      </c>
      <c r="F19" s="4">
        <v>0</v>
      </c>
    </row>
    <row r="20" spans="1:6" ht="11.25" customHeight="1" x14ac:dyDescent="0.35">
      <c r="A20" s="36" t="s">
        <v>54</v>
      </c>
      <c r="B20" s="49">
        <v>260000</v>
      </c>
      <c r="C20" s="4">
        <v>7100</v>
      </c>
      <c r="D20" s="4">
        <v>10300</v>
      </c>
      <c r="E20" s="4">
        <v>242000</v>
      </c>
      <c r="F20" s="4">
        <v>11100</v>
      </c>
    </row>
    <row r="21" spans="1:6" ht="11.25" customHeight="1" x14ac:dyDescent="0.35">
      <c r="A21" s="98" t="s">
        <v>88</v>
      </c>
      <c r="B21" s="98"/>
      <c r="C21" s="98"/>
      <c r="D21" s="98"/>
      <c r="E21" s="98"/>
      <c r="F21" s="98"/>
    </row>
    <row r="22" spans="1:6" ht="11.25" customHeight="1" x14ac:dyDescent="0.35">
      <c r="A22" s="50"/>
      <c r="B22" s="15"/>
      <c r="C22" s="49"/>
      <c r="D22" s="49"/>
      <c r="E22" s="49"/>
      <c r="F22" s="50"/>
    </row>
    <row r="23" spans="1:6" x14ac:dyDescent="0.35">
      <c r="A23" s="50"/>
      <c r="B23" s="15"/>
      <c r="C23" s="49"/>
      <c r="D23" s="49"/>
      <c r="E23" s="15"/>
      <c r="F23" s="50"/>
    </row>
    <row r="31" spans="1:6" x14ac:dyDescent="0.35">
      <c r="E31" s="63"/>
    </row>
  </sheetData>
  <mergeCells count="7">
    <mergeCell ref="F3:F4"/>
    <mergeCell ref="A21:F21"/>
    <mergeCell ref="A1:F1"/>
    <mergeCell ref="A2:F2"/>
    <mergeCell ref="A3:A4"/>
    <mergeCell ref="C3:E3"/>
    <mergeCell ref="B3:B4"/>
  </mergeCells>
  <printOptions horizontalCentered="1"/>
  <pageMargins left="0.5" right="0.5" top="0.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739AF-7530-4BA6-B4DB-B6D7229708E6}">
  <dimension ref="A1:F27"/>
  <sheetViews>
    <sheetView showGridLines="0" zoomScaleNormal="100" workbookViewId="0">
      <selection sqref="A1:F1"/>
    </sheetView>
  </sheetViews>
  <sheetFormatPr defaultRowHeight="14.5" x14ac:dyDescent="0.35"/>
  <cols>
    <col min="1" max="1" width="47.54296875" customWidth="1"/>
  </cols>
  <sheetData>
    <row r="1" spans="1:6" ht="11.25" customHeight="1" x14ac:dyDescent="0.35">
      <c r="A1" s="111" t="s">
        <v>101</v>
      </c>
      <c r="B1" s="111"/>
      <c r="C1" s="111"/>
      <c r="D1" s="111"/>
      <c r="E1" s="111"/>
      <c r="F1" s="111"/>
    </row>
    <row r="2" spans="1:6" ht="11.25" customHeight="1" x14ac:dyDescent="0.35">
      <c r="A2" s="83" t="s">
        <v>149</v>
      </c>
      <c r="B2" s="83"/>
      <c r="C2" s="83"/>
      <c r="D2" s="83"/>
      <c r="E2" s="83"/>
      <c r="F2" s="83"/>
    </row>
    <row r="3" spans="1:6" ht="11.25" customHeight="1" x14ac:dyDescent="0.35">
      <c r="A3" s="95" t="s">
        <v>72</v>
      </c>
      <c r="B3" s="89" t="s">
        <v>2</v>
      </c>
      <c r="C3" s="86" t="s">
        <v>128</v>
      </c>
      <c r="D3" s="86"/>
      <c r="E3" s="86"/>
      <c r="F3" s="110" t="s">
        <v>129</v>
      </c>
    </row>
    <row r="4" spans="1:6" ht="11.25" customHeight="1" x14ac:dyDescent="0.35">
      <c r="A4" s="90"/>
      <c r="B4" s="90"/>
      <c r="C4" s="1" t="s">
        <v>3</v>
      </c>
      <c r="D4" s="1" t="s">
        <v>4</v>
      </c>
      <c r="E4" s="1" t="s">
        <v>5</v>
      </c>
      <c r="F4" s="90"/>
    </row>
    <row r="5" spans="1:6" ht="11.25" customHeight="1" x14ac:dyDescent="0.35">
      <c r="A5" s="86" t="s">
        <v>14</v>
      </c>
      <c r="B5" s="86"/>
      <c r="C5" s="86"/>
      <c r="D5" s="86"/>
      <c r="E5" s="86"/>
    </row>
    <row r="6" spans="1:6" ht="11.25" customHeight="1" x14ac:dyDescent="0.35">
      <c r="A6" s="3" t="s">
        <v>73</v>
      </c>
      <c r="B6" s="55">
        <v>342000</v>
      </c>
      <c r="C6" s="55">
        <v>39200</v>
      </c>
      <c r="D6" s="55">
        <v>27500</v>
      </c>
      <c r="E6" s="55">
        <v>414000</v>
      </c>
      <c r="F6" s="55">
        <v>16000</v>
      </c>
    </row>
    <row r="7" spans="1:6" ht="11.25" customHeight="1" x14ac:dyDescent="0.35">
      <c r="A7" s="3" t="s">
        <v>176</v>
      </c>
      <c r="B7" s="55">
        <v>26000</v>
      </c>
      <c r="C7" s="55">
        <v>2710</v>
      </c>
      <c r="D7" s="55">
        <v>2400</v>
      </c>
      <c r="E7" s="55">
        <v>30500</v>
      </c>
      <c r="F7" s="55">
        <v>2420</v>
      </c>
    </row>
    <row r="8" spans="1:6" ht="11.25" customHeight="1" x14ac:dyDescent="0.35">
      <c r="A8" s="3" t="s">
        <v>102</v>
      </c>
      <c r="B8" s="55">
        <v>26400</v>
      </c>
      <c r="C8" s="55">
        <v>3710</v>
      </c>
      <c r="D8" s="55">
        <v>4080</v>
      </c>
      <c r="E8" s="55">
        <v>39700</v>
      </c>
      <c r="F8" s="55">
        <v>5250</v>
      </c>
    </row>
    <row r="9" spans="1:6" ht="11.25" customHeight="1" x14ac:dyDescent="0.35">
      <c r="A9" s="3" t="s">
        <v>103</v>
      </c>
      <c r="B9" s="55">
        <v>16200</v>
      </c>
      <c r="C9" s="55">
        <v>1430</v>
      </c>
      <c r="D9" s="55">
        <v>2390</v>
      </c>
      <c r="E9" s="55">
        <v>25900</v>
      </c>
      <c r="F9" s="55">
        <v>7900</v>
      </c>
    </row>
    <row r="10" spans="1:6" ht="11.25" customHeight="1" x14ac:dyDescent="0.35">
      <c r="A10" s="21" t="s">
        <v>54</v>
      </c>
      <c r="B10" s="11">
        <v>410000</v>
      </c>
      <c r="C10" s="11">
        <v>47100</v>
      </c>
      <c r="D10" s="11">
        <v>36400</v>
      </c>
      <c r="E10" s="11">
        <v>510000</v>
      </c>
      <c r="F10" s="11">
        <v>31600</v>
      </c>
    </row>
    <row r="11" spans="1:6" ht="11.25" customHeight="1" x14ac:dyDescent="0.35">
      <c r="A11" s="86" t="s">
        <v>77</v>
      </c>
      <c r="B11" s="86"/>
      <c r="C11" s="86"/>
      <c r="D11" s="86"/>
      <c r="E11" s="86"/>
      <c r="F11" s="86"/>
    </row>
    <row r="12" spans="1:6" ht="11.25" customHeight="1" x14ac:dyDescent="0.35">
      <c r="A12" s="3" t="s">
        <v>78</v>
      </c>
      <c r="B12" s="55">
        <v>938</v>
      </c>
      <c r="C12" s="4">
        <v>44</v>
      </c>
      <c r="D12" s="4">
        <v>135</v>
      </c>
      <c r="E12" s="4">
        <v>640</v>
      </c>
      <c r="F12" s="55">
        <v>92</v>
      </c>
    </row>
    <row r="13" spans="1:6" ht="11.25" customHeight="1" x14ac:dyDescent="0.35">
      <c r="A13" s="3" t="s">
        <v>79</v>
      </c>
      <c r="B13" s="55">
        <v>45</v>
      </c>
      <c r="C13" s="10">
        <v>6</v>
      </c>
      <c r="D13" s="10">
        <v>2</v>
      </c>
      <c r="E13" s="4">
        <v>33</v>
      </c>
      <c r="F13" s="55">
        <v>0</v>
      </c>
    </row>
    <row r="14" spans="1:6" ht="11.25" customHeight="1" x14ac:dyDescent="0.35">
      <c r="A14" s="3" t="s">
        <v>80</v>
      </c>
      <c r="B14" s="4">
        <v>1970</v>
      </c>
      <c r="C14" s="4">
        <v>152</v>
      </c>
      <c r="D14" s="4">
        <v>92</v>
      </c>
      <c r="E14" s="4">
        <v>1950</v>
      </c>
      <c r="F14" s="4">
        <v>142</v>
      </c>
    </row>
    <row r="15" spans="1:6" ht="11.25" customHeight="1" x14ac:dyDescent="0.35">
      <c r="A15" s="3" t="s">
        <v>76</v>
      </c>
      <c r="B15" s="4">
        <v>2290</v>
      </c>
      <c r="C15" s="4">
        <v>176</v>
      </c>
      <c r="D15" s="4">
        <v>258</v>
      </c>
      <c r="E15" s="4">
        <v>2220</v>
      </c>
      <c r="F15" s="4">
        <v>176</v>
      </c>
    </row>
    <row r="16" spans="1:6" ht="11.25" customHeight="1" x14ac:dyDescent="0.35">
      <c r="A16" s="21" t="s">
        <v>54</v>
      </c>
      <c r="B16" s="7">
        <v>5250</v>
      </c>
      <c r="C16" s="7">
        <v>377</v>
      </c>
      <c r="D16" s="7">
        <v>487</v>
      </c>
      <c r="E16" s="7">
        <v>4840</v>
      </c>
      <c r="F16" s="7">
        <v>409</v>
      </c>
    </row>
    <row r="17" spans="1:6" ht="11.25" customHeight="1" x14ac:dyDescent="0.35">
      <c r="A17" s="86" t="s">
        <v>81</v>
      </c>
      <c r="B17" s="86"/>
      <c r="C17" s="86"/>
      <c r="D17" s="86"/>
      <c r="E17" s="86"/>
      <c r="F17" s="86"/>
    </row>
    <row r="18" spans="1:6" ht="11.25" customHeight="1" x14ac:dyDescent="0.35">
      <c r="A18" s="3" t="s">
        <v>82</v>
      </c>
      <c r="B18" s="4">
        <v>1220000</v>
      </c>
      <c r="C18" s="4">
        <v>66700</v>
      </c>
      <c r="D18" s="4">
        <v>6320</v>
      </c>
      <c r="E18" s="4">
        <v>261000</v>
      </c>
      <c r="F18" s="4">
        <v>5550</v>
      </c>
    </row>
    <row r="19" spans="1:6" ht="11.25" customHeight="1" x14ac:dyDescent="0.35">
      <c r="A19" s="3" t="s">
        <v>104</v>
      </c>
      <c r="B19" s="4">
        <v>2360</v>
      </c>
      <c r="C19" s="4">
        <v>180</v>
      </c>
      <c r="D19" s="4">
        <v>171</v>
      </c>
      <c r="E19" s="4">
        <v>2160</v>
      </c>
      <c r="F19" s="4">
        <v>82</v>
      </c>
    </row>
    <row r="20" spans="1:6" ht="11.25" customHeight="1" x14ac:dyDescent="0.35">
      <c r="A20" s="6" t="s">
        <v>105</v>
      </c>
      <c r="B20" s="7">
        <v>4530</v>
      </c>
      <c r="C20" s="7">
        <v>260</v>
      </c>
      <c r="D20" s="7">
        <v>13</v>
      </c>
      <c r="E20" s="7">
        <v>978</v>
      </c>
      <c r="F20" s="7">
        <v>4</v>
      </c>
    </row>
    <row r="21" spans="1:6" ht="11.25" customHeight="1" x14ac:dyDescent="0.35">
      <c r="A21" s="86" t="s">
        <v>76</v>
      </c>
      <c r="B21" s="86"/>
      <c r="C21" s="86"/>
      <c r="D21" s="86"/>
      <c r="E21" s="86"/>
      <c r="F21" s="86"/>
    </row>
    <row r="22" spans="1:6" ht="11.25" customHeight="1" x14ac:dyDescent="0.35">
      <c r="A22" s="30" t="s">
        <v>106</v>
      </c>
      <c r="B22" s="5">
        <v>3</v>
      </c>
      <c r="C22" s="46">
        <v>74</v>
      </c>
      <c r="D22" s="46">
        <v>0</v>
      </c>
      <c r="E22" s="46">
        <v>215</v>
      </c>
      <c r="F22" s="5">
        <v>0</v>
      </c>
    </row>
    <row r="23" spans="1:6" ht="11.25" customHeight="1" x14ac:dyDescent="0.35">
      <c r="A23" s="27" t="s">
        <v>85</v>
      </c>
      <c r="B23" s="4">
        <v>239</v>
      </c>
      <c r="C23" s="10">
        <v>31</v>
      </c>
      <c r="D23" s="47">
        <v>8</v>
      </c>
      <c r="E23" s="47">
        <v>349</v>
      </c>
      <c r="F23" s="4">
        <v>16</v>
      </c>
    </row>
    <row r="24" spans="1:6" ht="11.25" customHeight="1" x14ac:dyDescent="0.35">
      <c r="A24" s="3" t="s">
        <v>86</v>
      </c>
      <c r="B24" s="4">
        <v>117</v>
      </c>
      <c r="C24" s="56">
        <v>19</v>
      </c>
      <c r="D24" s="4">
        <v>40</v>
      </c>
      <c r="E24" s="47">
        <v>446</v>
      </c>
      <c r="F24" s="4">
        <v>101</v>
      </c>
    </row>
    <row r="25" spans="1:6" ht="11.25" customHeight="1" x14ac:dyDescent="0.35">
      <c r="A25" s="6" t="s">
        <v>87</v>
      </c>
      <c r="B25" s="7">
        <v>99</v>
      </c>
      <c r="C25" s="7">
        <v>20</v>
      </c>
      <c r="D25" s="7">
        <v>14</v>
      </c>
      <c r="E25" s="48">
        <v>100</v>
      </c>
      <c r="F25" s="7">
        <v>7</v>
      </c>
    </row>
    <row r="26" spans="1:6" ht="11.25" customHeight="1" x14ac:dyDescent="0.35">
      <c r="A26" s="98" t="s">
        <v>88</v>
      </c>
      <c r="B26" s="98"/>
      <c r="C26" s="98"/>
      <c r="D26" s="98"/>
      <c r="E26" s="98"/>
      <c r="F26" s="98"/>
    </row>
    <row r="27" spans="1:6" ht="11.25" customHeight="1" x14ac:dyDescent="0.35">
      <c r="A27" s="12"/>
      <c r="B27" s="13"/>
      <c r="C27" s="12"/>
      <c r="D27" s="12"/>
      <c r="E27" s="12"/>
      <c r="F27" s="13"/>
    </row>
  </sheetData>
  <mergeCells count="11">
    <mergeCell ref="A1:F1"/>
    <mergeCell ref="A2:F2"/>
    <mergeCell ref="A3:A4"/>
    <mergeCell ref="B3:B4"/>
    <mergeCell ref="C3:E3"/>
    <mergeCell ref="F3:F4"/>
    <mergeCell ref="A5:E5"/>
    <mergeCell ref="A11:F11"/>
    <mergeCell ref="A17:F17"/>
    <mergeCell ref="A21:F21"/>
    <mergeCell ref="A26:F26"/>
  </mergeCells>
  <printOptions horizontalCentered="1"/>
  <pageMargins left="0.5" right="0.5" top="0.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50759-8391-468D-805E-533FDF10938F}">
  <sheetPr codeName="Sheet11"/>
  <dimension ref="A1:F33"/>
  <sheetViews>
    <sheetView showGridLines="0" zoomScaleNormal="100" workbookViewId="0">
      <selection sqref="A1:F1"/>
    </sheetView>
  </sheetViews>
  <sheetFormatPr defaultRowHeight="14.5" x14ac:dyDescent="0.35"/>
  <cols>
    <col min="1" max="1" width="11.453125" customWidth="1"/>
  </cols>
  <sheetData>
    <row r="1" spans="1:6" ht="11.25" customHeight="1" x14ac:dyDescent="0.35">
      <c r="A1" s="101" t="s">
        <v>107</v>
      </c>
      <c r="B1" s="101"/>
      <c r="C1" s="101"/>
      <c r="D1" s="101"/>
      <c r="E1" s="101"/>
      <c r="F1" s="101"/>
    </row>
    <row r="2" spans="1:6" ht="33.75" customHeight="1" x14ac:dyDescent="0.35">
      <c r="A2" s="112" t="s">
        <v>151</v>
      </c>
      <c r="B2" s="112"/>
      <c r="C2" s="112"/>
      <c r="D2" s="112"/>
      <c r="E2" s="112"/>
      <c r="F2" s="112"/>
    </row>
    <row r="3" spans="1:6" ht="11.25" customHeight="1" x14ac:dyDescent="0.35">
      <c r="A3" s="87" t="s">
        <v>108</v>
      </c>
      <c r="B3" s="89" t="s">
        <v>2</v>
      </c>
      <c r="C3" s="86" t="s">
        <v>128</v>
      </c>
      <c r="D3" s="86"/>
      <c r="E3" s="86"/>
      <c r="F3" s="110" t="s">
        <v>129</v>
      </c>
    </row>
    <row r="4" spans="1:6" ht="20.5" customHeight="1" x14ac:dyDescent="0.35">
      <c r="A4" s="88"/>
      <c r="B4" s="90"/>
      <c r="C4" s="1" t="s">
        <v>3</v>
      </c>
      <c r="D4" s="1" t="s">
        <v>4</v>
      </c>
      <c r="E4" s="1" t="s">
        <v>5</v>
      </c>
      <c r="F4" s="88"/>
    </row>
    <row r="5" spans="1:6" ht="11.25" customHeight="1" x14ac:dyDescent="0.35">
      <c r="A5" s="30" t="s">
        <v>109</v>
      </c>
      <c r="B5" s="55">
        <v>60100</v>
      </c>
      <c r="C5" s="55">
        <v>525</v>
      </c>
      <c r="D5" s="55">
        <v>5570</v>
      </c>
      <c r="E5" s="55">
        <v>69600</v>
      </c>
      <c r="F5" s="55">
        <v>0</v>
      </c>
    </row>
    <row r="6" spans="1:6" ht="11.25" customHeight="1" x14ac:dyDescent="0.35">
      <c r="A6" s="3" t="s">
        <v>110</v>
      </c>
      <c r="B6" s="55">
        <v>3900</v>
      </c>
      <c r="C6" s="55">
        <v>0</v>
      </c>
      <c r="D6" s="55">
        <v>0</v>
      </c>
      <c r="E6" s="55">
        <v>437</v>
      </c>
      <c r="F6" s="55">
        <v>0</v>
      </c>
    </row>
    <row r="7" spans="1:6" ht="11.25" customHeight="1" x14ac:dyDescent="0.35">
      <c r="A7" s="3" t="s">
        <v>92</v>
      </c>
      <c r="B7" s="55">
        <v>146000</v>
      </c>
      <c r="C7" s="55">
        <v>16100</v>
      </c>
      <c r="D7" s="55">
        <v>15800</v>
      </c>
      <c r="E7" s="55">
        <v>181000</v>
      </c>
      <c r="F7" s="55">
        <v>15800</v>
      </c>
    </row>
    <row r="8" spans="1:6" ht="11.25" customHeight="1" x14ac:dyDescent="0.35">
      <c r="A8" s="3" t="s">
        <v>93</v>
      </c>
      <c r="B8" s="55">
        <v>619</v>
      </c>
      <c r="C8" s="55">
        <v>27</v>
      </c>
      <c r="D8" s="55">
        <v>0</v>
      </c>
      <c r="E8" s="55">
        <v>28</v>
      </c>
      <c r="F8" s="55">
        <v>0</v>
      </c>
    </row>
    <row r="9" spans="1:6" ht="11.25" customHeight="1" x14ac:dyDescent="0.35">
      <c r="A9" s="3" t="s">
        <v>94</v>
      </c>
      <c r="B9" s="55">
        <v>301</v>
      </c>
      <c r="C9" s="55">
        <v>276</v>
      </c>
      <c r="D9" s="55">
        <v>379</v>
      </c>
      <c r="E9" s="55">
        <v>1640</v>
      </c>
      <c r="F9" s="55">
        <v>0</v>
      </c>
    </row>
    <row r="10" spans="1:6" ht="11.25" customHeight="1" x14ac:dyDescent="0.35">
      <c r="A10" s="3" t="s">
        <v>131</v>
      </c>
      <c r="B10" s="55">
        <v>0</v>
      </c>
      <c r="C10" s="55">
        <v>0</v>
      </c>
      <c r="D10" s="55">
        <v>0</v>
      </c>
      <c r="E10" s="55">
        <v>1560</v>
      </c>
      <c r="F10" s="55">
        <v>0</v>
      </c>
    </row>
    <row r="11" spans="1:6" ht="11.25" customHeight="1" x14ac:dyDescent="0.35">
      <c r="A11" s="3" t="s">
        <v>111</v>
      </c>
      <c r="B11" s="55">
        <v>4990</v>
      </c>
      <c r="C11" s="55">
        <v>350</v>
      </c>
      <c r="D11" s="55">
        <v>350</v>
      </c>
      <c r="E11" s="55">
        <v>2350</v>
      </c>
      <c r="F11" s="55">
        <v>275</v>
      </c>
    </row>
    <row r="12" spans="1:6" ht="11.25" customHeight="1" x14ac:dyDescent="0.35">
      <c r="A12" s="3" t="s">
        <v>95</v>
      </c>
      <c r="B12" s="55">
        <v>0</v>
      </c>
      <c r="C12" s="55">
        <v>0</v>
      </c>
      <c r="D12" s="55">
        <v>106</v>
      </c>
      <c r="E12" s="55">
        <v>138</v>
      </c>
      <c r="F12" s="55">
        <v>76</v>
      </c>
    </row>
    <row r="13" spans="1:6" ht="11.25" customHeight="1" x14ac:dyDescent="0.35">
      <c r="A13" s="3" t="s">
        <v>112</v>
      </c>
      <c r="B13" s="55">
        <v>14500</v>
      </c>
      <c r="C13" s="55">
        <v>766</v>
      </c>
      <c r="D13" s="55">
        <v>0</v>
      </c>
      <c r="E13" s="55">
        <v>9830</v>
      </c>
      <c r="F13" s="55">
        <v>0</v>
      </c>
    </row>
    <row r="14" spans="1:6" ht="11.25" customHeight="1" x14ac:dyDescent="0.35">
      <c r="A14" s="3" t="s">
        <v>132</v>
      </c>
      <c r="B14" s="55">
        <v>0</v>
      </c>
      <c r="C14" s="55">
        <v>0</v>
      </c>
      <c r="D14" s="55">
        <v>3</v>
      </c>
      <c r="E14" s="55">
        <v>3</v>
      </c>
      <c r="F14" s="55">
        <v>3</v>
      </c>
    </row>
    <row r="15" spans="1:6" ht="11.25" customHeight="1" x14ac:dyDescent="0.35">
      <c r="A15" s="3" t="s">
        <v>96</v>
      </c>
      <c r="B15" s="55">
        <v>337</v>
      </c>
      <c r="C15" s="55">
        <v>467</v>
      </c>
      <c r="D15" s="55">
        <v>0</v>
      </c>
      <c r="E15" s="55">
        <v>550</v>
      </c>
      <c r="F15" s="55">
        <v>0</v>
      </c>
    </row>
    <row r="16" spans="1:6" ht="11.25" customHeight="1" x14ac:dyDescent="0.35">
      <c r="A16" s="3" t="s">
        <v>113</v>
      </c>
      <c r="B16" s="55">
        <v>2</v>
      </c>
      <c r="C16" s="55">
        <v>0</v>
      </c>
      <c r="D16" s="55">
        <v>0</v>
      </c>
      <c r="E16" s="55">
        <v>0</v>
      </c>
      <c r="F16" s="55">
        <v>0</v>
      </c>
    </row>
    <row r="17" spans="1:6" ht="11.25" customHeight="1" x14ac:dyDescent="0.35">
      <c r="A17" s="3" t="s">
        <v>114</v>
      </c>
      <c r="B17" s="55">
        <v>7000</v>
      </c>
      <c r="C17" s="55">
        <v>6000</v>
      </c>
      <c r="D17" s="55">
        <v>0</v>
      </c>
      <c r="E17" s="55">
        <v>11000</v>
      </c>
      <c r="F17" s="55">
        <v>0</v>
      </c>
    </row>
    <row r="18" spans="1:6" ht="11.25" customHeight="1" x14ac:dyDescent="0.35">
      <c r="A18" s="3" t="s">
        <v>98</v>
      </c>
      <c r="B18" s="55">
        <v>49300</v>
      </c>
      <c r="C18" s="55">
        <v>13100</v>
      </c>
      <c r="D18" s="55">
        <v>2090</v>
      </c>
      <c r="E18" s="55">
        <v>63200</v>
      </c>
      <c r="F18" s="55">
        <v>1010</v>
      </c>
    </row>
    <row r="19" spans="1:6" ht="11.25" customHeight="1" x14ac:dyDescent="0.35">
      <c r="A19" s="3" t="s">
        <v>99</v>
      </c>
      <c r="B19" s="55">
        <v>81100</v>
      </c>
      <c r="C19" s="55">
        <v>8870</v>
      </c>
      <c r="D19" s="55">
        <v>11200</v>
      </c>
      <c r="E19" s="55">
        <v>144000</v>
      </c>
      <c r="F19" s="55">
        <v>13800</v>
      </c>
    </row>
    <row r="20" spans="1:6" ht="11.25" customHeight="1" x14ac:dyDescent="0.35">
      <c r="A20" s="3" t="s">
        <v>115</v>
      </c>
      <c r="B20" s="55">
        <v>34300</v>
      </c>
      <c r="C20" s="55">
        <v>146</v>
      </c>
      <c r="D20" s="55">
        <v>0</v>
      </c>
      <c r="E20" s="55">
        <v>3040</v>
      </c>
      <c r="F20" s="55">
        <v>0</v>
      </c>
    </row>
    <row r="21" spans="1:6" ht="11.25" customHeight="1" x14ac:dyDescent="0.35">
      <c r="A21" s="3" t="s">
        <v>133</v>
      </c>
      <c r="B21" s="55">
        <v>0</v>
      </c>
      <c r="C21" s="55">
        <v>0</v>
      </c>
      <c r="D21" s="55">
        <v>0</v>
      </c>
      <c r="E21" s="55">
        <v>99</v>
      </c>
      <c r="F21" s="55">
        <v>0</v>
      </c>
    </row>
    <row r="22" spans="1:6" ht="11.25" customHeight="1" x14ac:dyDescent="0.35">
      <c r="A22" s="3" t="s">
        <v>116</v>
      </c>
      <c r="B22" s="55">
        <v>202</v>
      </c>
      <c r="C22" s="55">
        <v>25</v>
      </c>
      <c r="D22" s="55">
        <v>99</v>
      </c>
      <c r="E22" s="55">
        <v>322</v>
      </c>
      <c r="F22" s="55">
        <v>0</v>
      </c>
    </row>
    <row r="23" spans="1:6" ht="11.25" customHeight="1" x14ac:dyDescent="0.35">
      <c r="A23" s="3" t="s">
        <v>134</v>
      </c>
      <c r="B23" s="55">
        <v>0</v>
      </c>
      <c r="C23" s="55">
        <v>0</v>
      </c>
      <c r="D23" s="55">
        <v>0</v>
      </c>
      <c r="E23" s="55">
        <v>16</v>
      </c>
      <c r="F23" s="55">
        <v>0</v>
      </c>
    </row>
    <row r="24" spans="1:6" ht="11.25" customHeight="1" x14ac:dyDescent="0.35">
      <c r="A24" s="3" t="s">
        <v>117</v>
      </c>
      <c r="B24" s="55">
        <v>71</v>
      </c>
      <c r="C24" s="55">
        <v>0</v>
      </c>
      <c r="D24" s="55">
        <v>0</v>
      </c>
      <c r="E24" s="55">
        <v>3530</v>
      </c>
      <c r="F24" s="55">
        <v>0</v>
      </c>
    </row>
    <row r="25" spans="1:6" ht="11.25" customHeight="1" x14ac:dyDescent="0.35">
      <c r="A25" s="3" t="s">
        <v>118</v>
      </c>
      <c r="B25" s="55">
        <v>17</v>
      </c>
      <c r="C25" s="55">
        <v>0</v>
      </c>
      <c r="D25" s="55">
        <v>0</v>
      </c>
      <c r="E25" s="55">
        <v>0</v>
      </c>
      <c r="F25" s="55">
        <v>0</v>
      </c>
    </row>
    <row r="26" spans="1:6" ht="11.25" customHeight="1" x14ac:dyDescent="0.35">
      <c r="A26" s="3" t="s">
        <v>100</v>
      </c>
      <c r="B26" s="55">
        <v>298</v>
      </c>
      <c r="C26" s="55">
        <v>0</v>
      </c>
      <c r="D26" s="55">
        <v>0</v>
      </c>
      <c r="E26" s="55">
        <v>0</v>
      </c>
      <c r="F26" s="55">
        <v>0</v>
      </c>
    </row>
    <row r="27" spans="1:6" ht="11.25" customHeight="1" x14ac:dyDescent="0.35">
      <c r="A27" s="3" t="s">
        <v>119</v>
      </c>
      <c r="B27" s="55">
        <v>0</v>
      </c>
      <c r="C27" s="55">
        <v>20</v>
      </c>
      <c r="D27" s="55">
        <v>0</v>
      </c>
      <c r="E27" s="55">
        <v>20</v>
      </c>
      <c r="F27" s="55">
        <v>0</v>
      </c>
    </row>
    <row r="28" spans="1:6" ht="11.25" customHeight="1" x14ac:dyDescent="0.35">
      <c r="A28" s="3" t="s">
        <v>120</v>
      </c>
      <c r="B28" s="55">
        <v>19</v>
      </c>
      <c r="C28" s="55">
        <v>0</v>
      </c>
      <c r="D28" s="55">
        <v>0</v>
      </c>
      <c r="E28" s="55">
        <v>12</v>
      </c>
      <c r="F28" s="55">
        <v>0</v>
      </c>
    </row>
    <row r="29" spans="1:6" ht="11.25" customHeight="1" x14ac:dyDescent="0.35">
      <c r="A29" s="3" t="s">
        <v>121</v>
      </c>
      <c r="B29" s="55">
        <v>7300</v>
      </c>
      <c r="C29" s="55">
        <v>345</v>
      </c>
      <c r="D29" s="55">
        <v>839</v>
      </c>
      <c r="E29" s="55">
        <v>17800</v>
      </c>
      <c r="F29" s="55">
        <v>618</v>
      </c>
    </row>
    <row r="30" spans="1:6" ht="11.25" customHeight="1" x14ac:dyDescent="0.35">
      <c r="A30" s="3" t="s">
        <v>122</v>
      </c>
      <c r="B30" s="55">
        <v>0</v>
      </c>
      <c r="C30" s="55">
        <v>0</v>
      </c>
      <c r="D30" s="55">
        <v>0</v>
      </c>
      <c r="E30" s="55">
        <v>175</v>
      </c>
      <c r="F30" s="55">
        <v>0</v>
      </c>
    </row>
    <row r="31" spans="1:6" ht="11.25" customHeight="1" x14ac:dyDescent="0.35">
      <c r="A31" s="21" t="s">
        <v>54</v>
      </c>
      <c r="B31" s="51">
        <v>410000</v>
      </c>
      <c r="C31" s="51">
        <v>47100</v>
      </c>
      <c r="D31" s="51">
        <v>36400</v>
      </c>
      <c r="E31" s="51">
        <v>510000</v>
      </c>
      <c r="F31" s="51">
        <v>31600</v>
      </c>
    </row>
    <row r="32" spans="1:6" ht="11.25" customHeight="1" x14ac:dyDescent="0.35">
      <c r="A32" s="84" t="s">
        <v>20</v>
      </c>
      <c r="B32" s="84"/>
      <c r="C32" s="84"/>
      <c r="D32" s="84"/>
      <c r="E32" s="84"/>
      <c r="F32" s="84"/>
    </row>
    <row r="33" spans="1:6" ht="11.25" customHeight="1" x14ac:dyDescent="0.35">
      <c r="A33" s="12"/>
      <c r="B33" s="12"/>
      <c r="C33" s="13"/>
      <c r="D33" s="13"/>
      <c r="E33" s="13"/>
      <c r="F33" s="13"/>
    </row>
  </sheetData>
  <mergeCells count="7">
    <mergeCell ref="F3:F4"/>
    <mergeCell ref="A32:F32"/>
    <mergeCell ref="A2:F2"/>
    <mergeCell ref="A1:F1"/>
    <mergeCell ref="A3:A4"/>
    <mergeCell ref="C3:E3"/>
    <mergeCell ref="B3:B4"/>
  </mergeCells>
  <printOptions horizontalCentered="1"/>
  <pageMargins left="0.5" right="0.5" top="0.5" bottom="0.75" header="0.3" footer="0.3"/>
  <pageSetup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EBD35-50E6-4637-B64C-109CCCEFBF21}">
  <sheetPr codeName="Sheet12"/>
  <dimension ref="A1:E20"/>
  <sheetViews>
    <sheetView showGridLines="0" zoomScaleNormal="100" workbookViewId="0">
      <selection sqref="A1:D1"/>
    </sheetView>
  </sheetViews>
  <sheetFormatPr defaultRowHeight="14.5" x14ac:dyDescent="0.35"/>
  <cols>
    <col min="1" max="1" width="27.1796875" customWidth="1"/>
  </cols>
  <sheetData>
    <row r="1" spans="1:5" ht="11.25" customHeight="1" x14ac:dyDescent="0.35">
      <c r="A1" s="82" t="s">
        <v>123</v>
      </c>
      <c r="B1" s="102"/>
      <c r="C1" s="102"/>
      <c r="D1" s="102"/>
      <c r="E1" s="15"/>
    </row>
    <row r="2" spans="1:5" ht="11.25" customHeight="1" x14ac:dyDescent="0.35">
      <c r="A2" s="92" t="s">
        <v>124</v>
      </c>
      <c r="B2" s="83"/>
      <c r="C2" s="83"/>
      <c r="D2" s="83"/>
      <c r="E2" s="15"/>
    </row>
    <row r="3" spans="1:5" ht="11.25" customHeight="1" x14ac:dyDescent="0.35">
      <c r="A3" s="17" t="s">
        <v>23</v>
      </c>
      <c r="B3" s="18" t="s">
        <v>125</v>
      </c>
      <c r="C3" s="53" t="s">
        <v>126</v>
      </c>
      <c r="D3" s="53" t="s">
        <v>54</v>
      </c>
      <c r="E3" s="15"/>
    </row>
    <row r="4" spans="1:5" ht="11.25" customHeight="1" x14ac:dyDescent="0.35">
      <c r="A4" s="113" t="s">
        <v>38</v>
      </c>
      <c r="B4" s="113"/>
      <c r="C4" s="113"/>
      <c r="D4" s="113"/>
      <c r="E4" s="49"/>
    </row>
    <row r="5" spans="1:5" ht="11.25" customHeight="1" x14ac:dyDescent="0.35">
      <c r="A5" s="14" t="s">
        <v>3</v>
      </c>
      <c r="B5" s="4">
        <v>218575</v>
      </c>
      <c r="C5" s="4">
        <v>2050</v>
      </c>
      <c r="D5" s="4">
        <v>220625</v>
      </c>
      <c r="E5" s="49"/>
    </row>
    <row r="6" spans="1:5" ht="11.25" customHeight="1" x14ac:dyDescent="0.35">
      <c r="A6" s="14" t="s">
        <v>28</v>
      </c>
      <c r="B6" s="4">
        <v>210675</v>
      </c>
      <c r="C6" s="4">
        <v>1975</v>
      </c>
      <c r="D6" s="4">
        <v>212650</v>
      </c>
      <c r="E6" s="49"/>
    </row>
    <row r="7" spans="1:5" ht="11.25" customHeight="1" x14ac:dyDescent="0.35">
      <c r="A7" s="14" t="s">
        <v>29</v>
      </c>
      <c r="B7" s="4">
        <v>229950</v>
      </c>
      <c r="C7" s="4">
        <v>1975</v>
      </c>
      <c r="D7" s="4">
        <v>231925</v>
      </c>
      <c r="E7" s="49"/>
    </row>
    <row r="8" spans="1:5" ht="11.25" customHeight="1" x14ac:dyDescent="0.35">
      <c r="A8" s="14" t="s">
        <v>30</v>
      </c>
      <c r="B8" s="4">
        <v>262750</v>
      </c>
      <c r="C8" s="4">
        <v>1475</v>
      </c>
      <c r="D8" s="4">
        <v>264225</v>
      </c>
      <c r="E8" s="49"/>
    </row>
    <row r="9" spans="1:5" ht="11.25" customHeight="1" x14ac:dyDescent="0.35">
      <c r="A9" s="14" t="s">
        <v>31</v>
      </c>
      <c r="B9" s="4">
        <v>282825</v>
      </c>
      <c r="C9" s="4">
        <v>1325</v>
      </c>
      <c r="D9" s="4">
        <v>284150</v>
      </c>
      <c r="E9" s="49"/>
    </row>
    <row r="10" spans="1:5" ht="11.25" customHeight="1" x14ac:dyDescent="0.35">
      <c r="A10" s="14" t="s">
        <v>32</v>
      </c>
      <c r="B10" s="4">
        <v>268750</v>
      </c>
      <c r="C10" s="4">
        <v>1325</v>
      </c>
      <c r="D10" s="4">
        <v>270075</v>
      </c>
      <c r="E10" s="49"/>
    </row>
    <row r="11" spans="1:5" ht="11.25" customHeight="1" x14ac:dyDescent="0.35">
      <c r="A11" s="14" t="s">
        <v>33</v>
      </c>
      <c r="B11" s="4">
        <v>274000</v>
      </c>
      <c r="C11" s="4">
        <v>1325</v>
      </c>
      <c r="D11" s="4">
        <v>275325</v>
      </c>
      <c r="E11" s="49"/>
    </row>
    <row r="12" spans="1:5" ht="11.25" customHeight="1" x14ac:dyDescent="0.35">
      <c r="A12" s="14" t="s">
        <v>34</v>
      </c>
      <c r="B12" s="4">
        <v>258225</v>
      </c>
      <c r="C12" s="4">
        <v>1325</v>
      </c>
      <c r="D12" s="4">
        <v>259550</v>
      </c>
      <c r="E12" s="49"/>
    </row>
    <row r="13" spans="1:5" ht="11.25" customHeight="1" x14ac:dyDescent="0.35">
      <c r="A13" s="14" t="s">
        <v>35</v>
      </c>
      <c r="B13" s="4">
        <v>226875</v>
      </c>
      <c r="C13" s="4">
        <v>1325</v>
      </c>
      <c r="D13" s="4">
        <v>228200</v>
      </c>
      <c r="E13" s="49"/>
    </row>
    <row r="14" spans="1:5" ht="11.25" customHeight="1" x14ac:dyDescent="0.35">
      <c r="A14" s="14" t="s">
        <v>36</v>
      </c>
      <c r="B14" s="4">
        <v>215550</v>
      </c>
      <c r="C14" s="4">
        <v>1250</v>
      </c>
      <c r="D14" s="4">
        <v>216800</v>
      </c>
      <c r="E14" s="49"/>
    </row>
    <row r="15" spans="1:5" ht="11.25" customHeight="1" x14ac:dyDescent="0.35">
      <c r="A15" s="14" t="s">
        <v>37</v>
      </c>
      <c r="B15" s="4">
        <v>259675</v>
      </c>
      <c r="C15" s="4">
        <v>1200</v>
      </c>
      <c r="D15" s="4">
        <v>260875</v>
      </c>
      <c r="E15" s="49"/>
    </row>
    <row r="16" spans="1:5" ht="11.25" customHeight="1" x14ac:dyDescent="0.35">
      <c r="A16" s="52" t="s">
        <v>4</v>
      </c>
      <c r="B16" s="7">
        <v>238150</v>
      </c>
      <c r="C16" s="7">
        <v>1175</v>
      </c>
      <c r="D16" s="4">
        <v>239325</v>
      </c>
      <c r="E16" s="49"/>
    </row>
    <row r="17" spans="1:5" ht="11.25" customHeight="1" x14ac:dyDescent="0.35">
      <c r="A17" s="113" t="s">
        <v>127</v>
      </c>
      <c r="B17" s="113"/>
      <c r="C17" s="113"/>
      <c r="D17" s="113"/>
      <c r="E17" s="15"/>
    </row>
    <row r="18" spans="1:5" ht="11.25" customHeight="1" x14ac:dyDescent="0.35">
      <c r="A18" s="54" t="s">
        <v>3</v>
      </c>
      <c r="B18" s="9">
        <f>203525</f>
        <v>203525</v>
      </c>
      <c r="C18" s="9">
        <f>550</f>
        <v>550</v>
      </c>
      <c r="D18" s="9">
        <f>204075</f>
        <v>204075</v>
      </c>
      <c r="E18" s="15"/>
    </row>
    <row r="19" spans="1:5" ht="11.25" customHeight="1" x14ac:dyDescent="0.35">
      <c r="A19" s="15"/>
      <c r="B19" s="15"/>
      <c r="C19" s="15"/>
      <c r="D19" s="15"/>
      <c r="E19" s="15"/>
    </row>
    <row r="20" spans="1:5" x14ac:dyDescent="0.35">
      <c r="C20" s="57"/>
    </row>
  </sheetData>
  <mergeCells count="4">
    <mergeCell ref="A1:D1"/>
    <mergeCell ref="A2:D2"/>
    <mergeCell ref="A4:D4"/>
    <mergeCell ref="A17:D17"/>
  </mergeCells>
  <printOptions horizontalCentered="1"/>
  <pageMargins left="0.5" right="0.5" top="0.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E6ED-1878-409C-BF35-40488894A8E7}">
  <ds:schemaRefs>
    <ds:schemaRef ds:uri="http://schemas.microsoft.com/office/2006/metadata/properties"/>
    <ds:schemaRef ds:uri="http://schemas.microsoft.com/office/infopath/2007/PartnerControls"/>
    <ds:schemaRef ds:uri="http://schemas.microsoft.com/sharepoint/v3"/>
    <ds:schemaRef ds:uri="d925d976-9e2a-4bab-ad6d-d3ef45ec2550"/>
    <ds:schemaRef ds:uri="31062a0d-ede8-4112-b4bb-00a9c1bc8e16"/>
  </ds:schemaRefs>
</ds:datastoreItem>
</file>

<file path=customXml/itemProps2.xml><?xml version="1.0" encoding="utf-8"?>
<ds:datastoreItem xmlns:ds="http://schemas.openxmlformats.org/officeDocument/2006/customXml" ds:itemID="{D8B49AB4-EC6E-4DAD-B7D4-9AF66633E5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8AE2E2-34B9-45C5-8E10-F84406ED0D37}">
  <ds:schemaRefs>
    <ds:schemaRef ds:uri="http://schemas.microsoft.com/sharepoint/v3/contenttype/forms"/>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Front Matter</vt:lpstr>
      <vt:lpstr>T1</vt:lpstr>
      <vt:lpstr>T2</vt:lpstr>
      <vt:lpstr>T3</vt:lpstr>
      <vt:lpstr>T4</vt:lpstr>
      <vt:lpstr>T5</vt:lpstr>
      <vt:lpstr>T6</vt:lpstr>
      <vt:lpstr>T7</vt:lpstr>
      <vt:lpstr>T8</vt:lpstr>
      <vt:lpstr>T9</vt:lpstr>
      <vt:lpstr>T10</vt:lpstr>
      <vt:lpstr>T11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for January 2026</dc:title>
  <dc:subject>USGS Mineral Industry Surveys</dc:subject>
  <dc:creator>National Minerals Information Center</dc:creator>
  <cp:keywords>Lead; statistics</cp:keywords>
  <cp:lastModifiedBy>Callaghan, Robert M</cp:lastModifiedBy>
  <cp:lastPrinted>2026-09-15T16:54:06Z</cp:lastPrinted>
  <dcterms:created xsi:type="dcterms:W3CDTF">2026-04-08T18:17:19Z</dcterms:created>
  <dcterms:modified xsi:type="dcterms:W3CDTF">2026-09-18T16:10:45Z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y fmtid="{D5CDD505-2E9C-101B-9397-08002B2CF9AE}" pid="3" name="MediaServiceImageTags">
    <vt:lpwstr/>
  </property>
</Properties>
</file>