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WebPosts\todo20260827\mis-202602-zinc\"/>
    </mc:Choice>
  </mc:AlternateContent>
  <xr:revisionPtr revIDLastSave="0" documentId="13_ncr:1_{3EECE2A2-025F-43EF-A2E5-34F2950AF4C6}" xr6:coauthVersionLast="47" xr6:coauthVersionMax="47" xr10:uidLastSave="{00000000-0000-0000-0000-000000000000}"/>
  <bookViews>
    <workbookView xWindow="1695" yWindow="825" windowWidth="22590" windowHeight="13470" tabRatio="500" xr2:uid="{00000000-000D-0000-FFFF-FFFF00000000}"/>
  </bookViews>
  <sheets>
    <sheet name="Front Matter" sheetId="10" r:id="rId1"/>
    <sheet name="T1" sheetId="1" r:id="rId2"/>
    <sheet name="T2" sheetId="2" r:id="rId3"/>
    <sheet name="T3" sheetId="3" r:id="rId4"/>
    <sheet name="T4" sheetId="12" r:id="rId5"/>
    <sheet name="T5" sheetId="5" r:id="rId6"/>
    <sheet name="T6" sheetId="13" r:id="rId7"/>
    <sheet name="T7" sheetId="7" r:id="rId8"/>
    <sheet name="T8" sheetId="8" r:id="rId9"/>
    <sheet name="T9" sheetId="9" r:id="rId10"/>
  </sheets>
  <definedNames>
    <definedName name="_xlnm.Print_Area" localSheetId="0">'Front Matter'!$A$1:$A$25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8" l="1"/>
  <c r="E22" i="8" l="1"/>
  <c r="D21" i="8" l="1"/>
  <c r="B21" i="8" s="1"/>
  <c r="D20" i="8" l="1"/>
  <c r="D17" i="8"/>
  <c r="B17" i="8" s="1"/>
  <c r="F14" i="9"/>
  <c r="D16" i="8"/>
  <c r="B16" i="8" s="1"/>
  <c r="F13" i="9"/>
  <c r="D15" i="8"/>
  <c r="B15" i="8" s="1"/>
  <c r="B20" i="8" l="1"/>
  <c r="B22" i="8" s="1"/>
  <c r="D22" i="8"/>
  <c r="F12" i="9"/>
  <c r="D14" i="8"/>
  <c r="B14" i="8" s="1"/>
  <c r="F11" i="9" l="1"/>
  <c r="D13" i="8"/>
  <c r="B13" i="8" s="1"/>
  <c r="F10" i="9" l="1"/>
  <c r="F9" i="9"/>
  <c r="F8" i="9"/>
  <c r="F7" i="9"/>
  <c r="F6" i="9"/>
  <c r="F5" i="9"/>
  <c r="D12" i="8"/>
  <c r="B12" i="8" s="1"/>
  <c r="D11" i="8"/>
  <c r="B11" i="8" s="1"/>
  <c r="D10" i="8"/>
  <c r="B10" i="8" s="1"/>
  <c r="D9" i="8"/>
  <c r="B9" i="8" s="1"/>
  <c r="D8" i="8"/>
  <c r="B8" i="8" s="1"/>
  <c r="D7" i="8"/>
  <c r="B7" i="8" s="1"/>
</calcChain>
</file>

<file path=xl/sharedStrings.xml><?xml version="1.0" encoding="utf-8"?>
<sst xmlns="http://schemas.openxmlformats.org/spreadsheetml/2006/main" count="323" uniqueCount="175">
  <si>
    <t>Zinc statistics</t>
  </si>
  <si>
    <t>2025</t>
  </si>
  <si>
    <t>June</t>
  </si>
  <si>
    <t>July</t>
  </si>
  <si>
    <t>Production</t>
  </si>
  <si>
    <t>Consumption</t>
  </si>
  <si>
    <t>Imports for consumption</t>
  </si>
  <si>
    <t>Ore and concentrate (zinc content)</t>
  </si>
  <si>
    <t>Refined zinc</t>
  </si>
  <si>
    <t>Exports</t>
  </si>
  <si>
    <t>London Metal Exchange cash, average, dollars per metric ton</t>
  </si>
  <si>
    <t>Period</t>
  </si>
  <si>
    <t>Zinc content</t>
  </si>
  <si>
    <t>Recoverable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</si>
  <si>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</si>
  <si>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</si>
  <si>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</si>
  <si>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</si>
  <si>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</si>
  <si>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</si>
  <si>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</si>
  <si>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</si>
  <si>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</si>
  <si>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</si>
  <si>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Quantity (metric tons)</t>
  </si>
  <si>
    <t>Material</t>
  </si>
  <si>
    <t>Value (thousands)</t>
  </si>
  <si>
    <t>Zinc alloys</t>
  </si>
  <si>
    <t>Bars, rods, profiles, wire</t>
  </si>
  <si>
    <t>Plates, sheets, strip, foil</t>
  </si>
  <si>
    <t>Hard zinc spelter</t>
  </si>
  <si>
    <t>Other</t>
  </si>
  <si>
    <t>Powders, flakes, dust</t>
  </si>
  <si>
    <t>Waste and scrap</t>
  </si>
  <si>
    <t>Lithopone</t>
  </si>
  <si>
    <t>Zinc chloride</t>
  </si>
  <si>
    <t>Zinc oxide</t>
  </si>
  <si>
    <t>Zinc sulfate</t>
  </si>
  <si>
    <t>Zinc sulfide</t>
  </si>
  <si>
    <t>Material and country or locality</t>
  </si>
  <si>
    <t>General imports</t>
  </si>
  <si>
    <t>Canada</t>
  </si>
  <si>
    <t>China</t>
  </si>
  <si>
    <t>Finland</t>
  </si>
  <si>
    <t>Mexico</t>
  </si>
  <si>
    <t>Peru</t>
  </si>
  <si>
    <t>Total</t>
  </si>
  <si>
    <t>Australia</t>
  </si>
  <si>
    <t>Belgium</t>
  </si>
  <si>
    <t>Germany</t>
  </si>
  <si>
    <t>Japan</t>
  </si>
  <si>
    <t>Korea, Republic of</t>
  </si>
  <si>
    <t>Netherlands</t>
  </si>
  <si>
    <t>Spain</t>
  </si>
  <si>
    <t xml:space="preserve">Mexico </t>
  </si>
  <si>
    <r>
      <rPr>
        <b/>
        <sz val="8"/>
        <rFont val="Times New Roman"/>
        <family val="1"/>
        <charset val="1"/>
      </rPr>
      <t xml:space="preserve">Table 6. </t>
    </r>
    <r>
      <rPr>
        <sz val="8"/>
        <rFont val="Times New Roman"/>
        <family val="1"/>
        <charset val="1"/>
      </rPr>
      <t xml:space="preserve">U.S. exports of zinc. </t>
    </r>
  </si>
  <si>
    <r>
      <rPr>
        <b/>
        <sz val="8"/>
        <rFont val="Times New Roman"/>
        <family val="1"/>
        <charset val="1"/>
      </rPr>
      <t xml:space="preserve">Table 7. </t>
    </r>
    <r>
      <rPr>
        <sz val="8"/>
        <rFont val="Times New Roman"/>
        <family val="1"/>
        <charset val="1"/>
      </rPr>
      <t xml:space="preserve">U.S. exports of zinc, by type of material and country or locality. </t>
    </r>
  </si>
  <si>
    <t xml:space="preserve">Other </t>
  </si>
  <si>
    <r>
      <rPr>
        <b/>
        <sz val="8"/>
        <rFont val="Times New Roman"/>
        <family val="1"/>
        <charset val="1"/>
      </rPr>
      <t xml:space="preserve">Table 8. </t>
    </r>
    <r>
      <rPr>
        <sz val="8"/>
        <rFont val="Times New Roman"/>
        <family val="1"/>
        <charset val="1"/>
      </rPr>
      <t>Average prices for Special High Grade Zinc.</t>
    </r>
  </si>
  <si>
    <t xml:space="preserve">[Source: S&amp;P Global Platts Metals Week.] </t>
  </si>
  <si>
    <t xml:space="preserve"> North American</t>
  </si>
  <si>
    <r>
      <rPr>
        <b/>
        <sz val="8"/>
        <color rgb="FF000000"/>
        <rFont val="Times New Roman"/>
        <family val="1"/>
        <charset val="1"/>
      </rPr>
      <t xml:space="preserve"> London Metal Exchange cash</t>
    </r>
    <r>
      <rPr>
        <b/>
        <vertAlign val="superscript"/>
        <sz val="8"/>
        <color rgb="FF000000"/>
        <rFont val="Times New Roman"/>
        <family val="1"/>
        <charset val="1"/>
      </rPr>
      <t>2</t>
    </r>
  </si>
  <si>
    <t>Premium</t>
  </si>
  <si>
    <r>
      <rPr>
        <b/>
        <sz val="8"/>
        <color rgb="FF000000"/>
        <rFont val="Times New Roman"/>
        <family val="1"/>
        <charset val="1"/>
      </rPr>
      <t>Price</t>
    </r>
    <r>
      <rPr>
        <b/>
        <vertAlign val="superscript"/>
        <sz val="8"/>
        <color rgb="FF000000"/>
        <rFont val="Times New Roman"/>
        <family val="1"/>
        <charset val="1"/>
      </rPr>
      <t>1</t>
    </r>
  </si>
  <si>
    <t xml:space="preserve"> ¢/lb.</t>
  </si>
  <si>
    <t xml:space="preserve"> $/t</t>
  </si>
  <si>
    <r>
      <rPr>
        <vertAlign val="superscript"/>
        <sz val="8"/>
        <rFont val="Times New Roman"/>
        <family val="1"/>
        <charset val="1"/>
      </rPr>
      <t>1</t>
    </r>
    <r>
      <rPr>
        <sz val="8"/>
        <rFont val="Times New Roman"/>
        <family val="1"/>
        <charset val="1"/>
      </rPr>
      <t xml:space="preserve">S&amp;P Global Platts Metals Week North American price. Based on the London Metal Exchange cash price plus the North American premium.  </t>
    </r>
  </si>
  <si>
    <r>
      <rPr>
        <vertAlign val="superscript"/>
        <sz val="8"/>
        <color rgb="FF000000"/>
        <rFont val="Times New Roman"/>
        <family val="2"/>
        <charset val="1"/>
      </rPr>
      <t>2</t>
    </r>
    <r>
      <rPr>
        <sz val="8"/>
        <color rgb="FF000000"/>
        <rFont val="Times New Roman"/>
        <family val="2"/>
        <charset val="1"/>
      </rPr>
      <t>Average of the cash buyer price and the cash seller and settlement price.</t>
    </r>
  </si>
  <si>
    <r>
      <rPr>
        <b/>
        <sz val="8"/>
        <rFont val="Times New Roman"/>
        <family val="1"/>
        <charset val="1"/>
      </rPr>
      <t xml:space="preserve">Table 9. </t>
    </r>
    <r>
      <rPr>
        <sz val="8"/>
        <rFont val="Times New Roman"/>
        <family val="1"/>
        <charset val="1"/>
      </rPr>
      <t xml:space="preserve">London Metal Exchange (LME) stocks of Special High Grade Zinc, end of period. </t>
    </r>
  </si>
  <si>
    <t>United States</t>
  </si>
  <si>
    <t>Asia</t>
  </si>
  <si>
    <t>Europe</t>
  </si>
  <si>
    <t>Middle East</t>
  </si>
  <si>
    <t>Total LME</t>
  </si>
  <si>
    <t xml:space="preserve">October </t>
  </si>
  <si>
    <t>[Data are in metric tons. Source: London Metal Exchange, Ltd.]</t>
  </si>
  <si>
    <t>Ireland</t>
  </si>
  <si>
    <t>2026</t>
  </si>
  <si>
    <t xml:space="preserve">2026 </t>
  </si>
  <si>
    <r>
      <t>1</t>
    </r>
    <r>
      <rPr>
        <sz val="8"/>
        <rFont val="Times New Roman"/>
        <family val="1"/>
        <charset val="1"/>
      </rPr>
      <t xml:space="preserve">May include revisions to previously published data. </t>
    </r>
  </si>
  <si>
    <r>
      <rPr>
        <vertAlign val="superscript"/>
        <sz val="8"/>
        <rFont val="Times New Roman"/>
        <family val="1"/>
        <charset val="1"/>
      </rPr>
      <t>1</t>
    </r>
    <r>
      <rPr>
        <sz val="8"/>
        <rFont val="Times New Roman"/>
        <family val="1"/>
        <charset val="1"/>
      </rPr>
      <t xml:space="preserve">May include revisions to previously published data. </t>
    </r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</si>
  <si>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</si>
  <si>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</si>
  <si>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</si>
  <si>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</si>
  <si>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</si>
  <si>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</si>
  <si>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one-half unit.</t>
  </si>
  <si>
    <t>TRADE DATA</t>
  </si>
  <si>
    <t>Only the leading trade partners are listed individually in the table. Data for all countries are provided in the data release file at (insert link to data release)."</t>
  </si>
  <si>
    <t>Exports refers to "domestic exports." Export valuation is the total value of goods for export at the U.S. port of export.</t>
  </si>
  <si>
    <t>CONTACT</t>
  </si>
  <si>
    <t>For questions on this report, please contact Amy Tolcin, atolcin@usgs.gov.</t>
  </si>
  <si>
    <t>If you are an industry producer or consumer and would like to contribute to NMIC industry surveys, please contact Taylor Ryan, tryan@usgs.gov.</t>
  </si>
  <si>
    <t>[Data are in metric tons.]</t>
  </si>
  <si>
    <t>Year-to-date</t>
  </si>
  <si>
    <t>[Data are in metric tons.  Source: American Iron and Steel Institute.]</t>
  </si>
  <si>
    <t>Quantity</t>
  </si>
  <si>
    <t>[Data are in gross weight, unless otherwise specified.]</t>
  </si>
  <si>
    <t xml:space="preserve">[Data are in metric tons, gross weight, unless otherwise specified.] </t>
  </si>
  <si>
    <t>&lt;0.5</t>
  </si>
  <si>
    <t>[Data are in metric tons, gross weight, unless otherwise specified.]</t>
  </si>
  <si>
    <r>
      <t xml:space="preserve">Table 1. </t>
    </r>
    <r>
      <rPr>
        <sz val="8"/>
        <rFont val="Times New Roman"/>
        <family val="1"/>
      </rPr>
      <t>Salient zinc statistics.</t>
    </r>
  </si>
  <si>
    <r>
      <t>January</t>
    </r>
    <r>
      <rPr>
        <b/>
        <vertAlign val="superscript"/>
        <sz val="8"/>
        <rFont val="Times New Roman"/>
        <family val="1"/>
      </rPr>
      <t>1</t>
    </r>
  </si>
  <si>
    <r>
      <t>Mine, zinc content of concentrate</t>
    </r>
    <r>
      <rPr>
        <vertAlign val="superscript"/>
        <sz val="8"/>
        <rFont val="Times New Roman"/>
        <family val="1"/>
      </rPr>
      <t>2</t>
    </r>
  </si>
  <si>
    <r>
      <t>Mine, recoverable zinc</t>
    </r>
    <r>
      <rPr>
        <vertAlign val="superscript"/>
        <sz val="8"/>
        <rFont val="Times New Roman"/>
        <family val="1"/>
      </rPr>
      <t>2</t>
    </r>
  </si>
  <si>
    <r>
      <t>Smelter, refined zinc</t>
    </r>
    <r>
      <rPr>
        <vertAlign val="superscript"/>
        <sz val="8"/>
        <rFont val="Times New Roman"/>
        <family val="1"/>
      </rPr>
      <t>e, 3</t>
    </r>
  </si>
  <si>
    <r>
      <t>Refined zinc, apparent</t>
    </r>
    <r>
      <rPr>
        <vertAlign val="superscript"/>
        <sz val="8"/>
        <rFont val="Times New Roman"/>
        <family val="1"/>
      </rPr>
      <t>4</t>
    </r>
  </si>
  <si>
    <r>
      <t>Price</t>
    </r>
    <r>
      <rPr>
        <b/>
        <vertAlign val="superscript"/>
        <sz val="8"/>
        <rFont val="Times New Roman"/>
        <family val="1"/>
      </rPr>
      <t>5</t>
    </r>
  </si>
  <si>
    <r>
      <t>North American,</t>
    </r>
    <r>
      <rPr>
        <vertAlign val="superscript"/>
        <sz val="8"/>
        <rFont val="Times New Roman"/>
        <family val="1"/>
      </rPr>
      <t>6</t>
    </r>
    <r>
      <rPr>
        <sz val="8"/>
        <rFont val="Times New Roman"/>
        <family val="1"/>
      </rPr>
      <t>average, cents per pound</t>
    </r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</si>
  <si>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May include revisions to previously published data. </t>
    </r>
  </si>
  <si>
    <r>
      <t>2</t>
    </r>
    <r>
      <rPr>
        <sz val="8"/>
        <rFont val="Times New Roman"/>
        <family val="1"/>
      </rPr>
      <t>Reported zinc content in both zinc and lead concentrates.</t>
    </r>
  </si>
  <si>
    <r>
      <t>3</t>
    </r>
    <r>
      <rPr>
        <sz val="8"/>
        <rFont val="Times New Roman"/>
        <family val="1"/>
      </rPr>
      <t>Monthly and annual smelter production data are estimated to avoid disclosing company proprietary data and do not reflect actual production reported to the U.S. Geological Survey.</t>
    </r>
  </si>
  <si>
    <r>
      <t>4</t>
    </r>
    <r>
      <rPr>
        <sz val="8"/>
        <rFont val="Times New Roman"/>
        <family val="1"/>
      </rPr>
      <t>Smelter production plus imports for consumption minus domestic exports. Apparent consumption may not reflect actual consumption owing to significant changes in unreported stocks.</t>
    </r>
  </si>
  <si>
    <r>
      <t>5</t>
    </r>
    <r>
      <rPr>
        <sz val="8"/>
        <rFont val="Times New Roman"/>
        <family val="1"/>
      </rPr>
      <t>Special High Grade Zinc.</t>
    </r>
  </si>
  <si>
    <r>
      <t>6</t>
    </r>
    <r>
      <rPr>
        <sz val="8"/>
        <rFont val="Times New Roman"/>
        <family val="1"/>
      </rPr>
      <t xml:space="preserve">S&amp;P Global Platts Metals Week. </t>
    </r>
  </si>
  <si>
    <r>
      <t xml:space="preserve">Table 2. </t>
    </r>
    <r>
      <rPr>
        <sz val="8"/>
        <rFont val="Times New Roman"/>
        <family val="1"/>
      </rPr>
      <t>Mine and smelter production of zinc in the United States.</t>
    </r>
  </si>
  <si>
    <r>
      <t>Mine production</t>
    </r>
    <r>
      <rPr>
        <b/>
        <vertAlign val="superscript"/>
        <sz val="8"/>
        <rFont val="Times New Roman"/>
        <family val="1"/>
      </rPr>
      <t>1</t>
    </r>
  </si>
  <si>
    <r>
      <t>Smelter production</t>
    </r>
    <r>
      <rPr>
        <b/>
        <vertAlign val="superscript"/>
        <sz val="8"/>
        <rFont val="Times New Roman"/>
        <family val="1"/>
      </rPr>
      <t>e, 2</t>
    </r>
  </si>
  <si>
    <r>
      <t>1</t>
    </r>
    <r>
      <rPr>
        <sz val="8"/>
        <rFont val="Times New Roman"/>
        <family val="1"/>
      </rPr>
      <t>Includes the zinc content in both lead and zinc concentrates.</t>
    </r>
  </si>
  <si>
    <r>
      <t>2</t>
    </r>
    <r>
      <rPr>
        <sz val="8"/>
        <rFont val="Times New Roman"/>
        <family val="1"/>
      </rPr>
      <t>Monthly and annual smelter production data are estimated to avoid disclosing company proprietary data and do not reflect actual production reported to the U.S. Geological Survey.</t>
    </r>
  </si>
  <si>
    <r>
      <t xml:space="preserve">Table 3. </t>
    </r>
    <r>
      <rPr>
        <sz val="8"/>
        <rFont val="Times New Roman"/>
        <family val="1"/>
      </rPr>
      <t>U.S. shipments of galvanized steel sheet and strip.</t>
    </r>
  </si>
  <si>
    <r>
      <t xml:space="preserve">Table 4. </t>
    </r>
    <r>
      <rPr>
        <sz val="8"/>
        <rFont val="Times New Roman"/>
        <family val="1"/>
      </rPr>
      <t xml:space="preserve">U.S. imports for consumption of zinc. </t>
    </r>
  </si>
  <si>
    <r>
      <t>Year-to-date</t>
    </r>
    <r>
      <rPr>
        <b/>
        <vertAlign val="superscript"/>
        <sz val="8"/>
        <rFont val="Times New Roman"/>
        <family val="1"/>
      </rPr>
      <t>1</t>
    </r>
  </si>
  <si>
    <r>
      <t xml:space="preserve">Table 5. </t>
    </r>
    <r>
      <rPr>
        <sz val="8"/>
        <rFont val="Times New Roman"/>
        <family val="1"/>
      </rPr>
      <t xml:space="preserve">U.S. imports of zinc, by type of material and country or locality. </t>
    </r>
  </si>
  <si>
    <r>
      <t>Ore and concentrate (zinc content)</t>
    </r>
    <r>
      <rPr>
        <b/>
        <vertAlign val="superscript"/>
        <sz val="8"/>
        <rFont val="Times New Roman"/>
        <family val="1"/>
      </rPr>
      <t>2</t>
    </r>
  </si>
  <si>
    <r>
      <t>Refined zinc</t>
    </r>
    <r>
      <rPr>
        <b/>
        <vertAlign val="superscript"/>
        <sz val="8"/>
        <rFont val="Times New Roman"/>
        <family val="1"/>
      </rPr>
      <t>3</t>
    </r>
  </si>
  <si>
    <r>
      <t>Oxide</t>
    </r>
    <r>
      <rPr>
        <b/>
        <vertAlign val="superscript"/>
        <sz val="8"/>
        <rFont val="Times New Roman"/>
        <family val="1"/>
      </rPr>
      <t>4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</si>
  <si>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all materials under HTS codes 7901.11.0000, 7901.12.1000, and 7901.12.5000. </t>
    </r>
  </si>
  <si>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>Includes all materials under HTS codes 2817.00.0000, and 3206.49.3000.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</si>
  <si>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all materials under Schedule B numbers 7901.11.0000 and 7901.12.0000. </t>
    </r>
  </si>
  <si>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Includes all materials under Schedule B number 2817.00.0000. </t>
    </r>
  </si>
  <si>
    <t>Includes data available through July 14, 2026, unless otherwise noted.</t>
  </si>
  <si>
    <t>January-December</t>
  </si>
  <si>
    <t>HTS code</t>
  </si>
  <si>
    <t>2603.00.0030, 2607.00.0030, 2608.00.0030, 2616.10.0030, 2616.90.0030</t>
  </si>
  <si>
    <t>2620.11.0000</t>
  </si>
  <si>
    <t>Zinc dross and skimmings (zinc content)</t>
  </si>
  <si>
    <t>2620.19.3000</t>
  </si>
  <si>
    <r>
      <t>Other zinc residues (zinc content)</t>
    </r>
    <r>
      <rPr>
        <vertAlign val="superscript"/>
        <sz val="8"/>
        <rFont val="Times New Roman"/>
        <family val="1"/>
      </rPr>
      <t>2</t>
    </r>
  </si>
  <si>
    <t>2620.19.6030</t>
  </si>
  <si>
    <t>2817.00.0000, 3206.49.3000</t>
  </si>
  <si>
    <t>2827.39.6500</t>
  </si>
  <si>
    <t>2830.90.1000, 2830.90.1500</t>
  </si>
  <si>
    <t>2833.29.4500</t>
  </si>
  <si>
    <t>3206.42.0000</t>
  </si>
  <si>
    <t xml:space="preserve"> 7901.11.0000, 7901.12.1000, 7901.12.5000</t>
  </si>
  <si>
    <t>7901.20.0000</t>
  </si>
  <si>
    <t>7902.00.0000</t>
  </si>
  <si>
    <t>7903.10.0000, 7903.90.3000, 7903.90.6000</t>
  </si>
  <si>
    <t>7904.00.0000</t>
  </si>
  <si>
    <t>7905.00.0000</t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</si>
  <si>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Other than from the manufacture of iron and steel; containing mainly zinc.</t>
    </r>
    <r>
      <rPr>
        <strike/>
        <sz val="8"/>
        <color rgb="FFFF0000"/>
        <rFont val="Times New Roman"/>
        <family val="1"/>
      </rPr>
      <t xml:space="preserve"> </t>
    </r>
  </si>
  <si>
    <t>Schedule B number</t>
  </si>
  <si>
    <t xml:space="preserve">2608.00.0030 </t>
  </si>
  <si>
    <t>2620.19.0000</t>
  </si>
  <si>
    <t>2817.00.0000</t>
  </si>
  <si>
    <t>7901.11.0000, 7901.12.0000</t>
  </si>
  <si>
    <t>7903.10.0000, 7903.90.0000</t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</si>
  <si>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Other than from the manufacture of iron and steel; containing mainly zinc.</t>
    </r>
  </si>
  <si>
    <r>
      <t>2025</t>
    </r>
    <r>
      <rPr>
        <b/>
        <vertAlign val="superscript"/>
        <sz val="8"/>
        <rFont val="Times New Roman"/>
        <family val="1"/>
      </rPr>
      <t>1</t>
    </r>
  </si>
  <si>
    <t>Zinc in February 2026</t>
  </si>
  <si>
    <t>This workbook includes 9 tables.</t>
  </si>
  <si>
    <r>
      <t>2025</t>
    </r>
    <r>
      <rPr>
        <b/>
        <vertAlign val="superscript"/>
        <sz val="8"/>
        <rFont val="Times New Roman"/>
        <family val="1"/>
      </rPr>
      <t>3</t>
    </r>
  </si>
  <si>
    <r>
      <t>3</t>
    </r>
    <r>
      <rPr>
        <sz val="8"/>
        <rFont val="Times New Roman"/>
        <family val="1"/>
        <charset val="1"/>
      </rPr>
      <t xml:space="preserve">May include revisions to previously published data. 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</si>
  <si>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all materials under Schedule B number 2608.00.0030. </t>
    </r>
  </si>
  <si>
    <r>
      <t>2</t>
    </r>
    <r>
      <rPr>
        <sz val="8"/>
        <rFont val="Times New Roman"/>
        <family val="1"/>
      </rPr>
      <t>Includes all materials under HTS codes 2603.00.0030, 2607.00.0030, 2608.00.0030, 2616.10.0030, and 2616.90.0030.</t>
    </r>
  </si>
  <si>
    <t>Data in these tables may not include granular footnotes.</t>
  </si>
  <si>
    <t xml:space="preserve">Comprehensive data releases and list services for NMIC publications are available at https://www.usgs.gov/centers/national-minerals-information-center. </t>
  </si>
  <si>
    <t xml:space="preserve">Unless otherwise noted, totals, United States (U.S.) data, and estimated data are rounded to no more than three significant digits, except prices and unit values; </t>
  </si>
  <si>
    <t>may not add to totals shown. Data may include revisions to previously published data.</t>
  </si>
  <si>
    <t xml:space="preserve">Trade data are sourced from the U.S. Census Bureau (https://usatrade.census.gov/). "HTS" indicates the Harmonized Tariff Schedule of the </t>
  </si>
  <si>
    <t>United States import code. "Schedule B" indicates the Schedule B export number.</t>
  </si>
  <si>
    <t xml:space="preserve">Imports refers to "imports for consumption." Import valuation is the customs value, defined as the value of goods imported as appraised by U.S. Customs </t>
  </si>
  <si>
    <t>and Border Protection. Excludes freight and duties.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</si>
</sst>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0_);_(* \(#,##0.00\);_(* \-??_);_(@_)"/>
    <numFmt numFmtId="165" formatCode="\$#,##0"/>
    <numFmt numFmtId="166" formatCode="#,##0.0"/>
    <numFmt numFmtId="167" formatCode="&quot;$&quot;#,##0"/>
  </numFmts>
  <fonts count="30" x14ac:knownFonts="1">
    <font>
      <sz val="8"/>
      <color theme="1"/>
      <name val="Times New Roman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  <charset val="1"/>
    </font>
    <font>
      <sz val="11"/>
      <color theme="1"/>
      <name val="Calibri"/>
      <family val="2"/>
      <charset val="1"/>
    </font>
    <font>
      <b/>
      <sz val="8"/>
      <name val="Times New Roman"/>
      <family val="1"/>
      <charset val="1"/>
    </font>
    <font>
      <vertAlign val="superscript"/>
      <sz val="8"/>
      <name val="Times New Roman"/>
      <family val="1"/>
      <charset val="1"/>
    </font>
    <font>
      <sz val="8"/>
      <color theme="1"/>
      <name val="Times New Roman"/>
      <family val="1"/>
      <charset val="1"/>
    </font>
    <font>
      <sz val="8"/>
      <color rgb="FFFF0000"/>
      <name val="Times New Roman"/>
      <family val="1"/>
      <charset val="1"/>
    </font>
    <font>
      <sz val="8"/>
      <name val="Times New Roman"/>
      <family val="2"/>
      <charset val="1"/>
    </font>
    <font>
      <sz val="8"/>
      <color rgb="FFFF0000"/>
      <name val="Times New Roman"/>
      <family val="2"/>
      <charset val="1"/>
    </font>
    <font>
      <sz val="8"/>
      <color rgb="FF000000"/>
      <name val="Times New Roman"/>
      <family val="2"/>
      <charset val="1"/>
    </font>
    <font>
      <b/>
      <sz val="8"/>
      <color rgb="FF000000"/>
      <name val="Times New Roman"/>
      <family val="1"/>
      <charset val="1"/>
    </font>
    <font>
      <b/>
      <vertAlign val="superscript"/>
      <sz val="8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vertAlign val="superscript"/>
      <sz val="8"/>
      <color rgb="FF000000"/>
      <name val="Times New Roman"/>
      <family val="2"/>
      <charset val="1"/>
    </font>
    <font>
      <sz val="8"/>
      <color theme="1"/>
      <name val="Times New Roman"/>
      <family val="2"/>
      <charset val="1"/>
    </font>
    <font>
      <sz val="8"/>
      <name val="Times New Roman"/>
      <family val="1"/>
    </font>
    <font>
      <sz val="8"/>
      <color theme="1"/>
      <name val="Times New Roman"/>
      <family val="1"/>
    </font>
    <font>
      <b/>
      <vertAlign val="superscript"/>
      <sz val="8"/>
      <name val="Times New Roman"/>
      <family val="1"/>
    </font>
    <font>
      <vertAlign val="superscript"/>
      <sz val="8"/>
      <name val="Times New Roman"/>
      <family val="1"/>
    </font>
    <font>
      <sz val="10"/>
      <name val="Arial"/>
      <family val="2"/>
    </font>
    <font>
      <sz val="12"/>
      <color rgb="FF000000"/>
      <name val="Aptos"/>
      <family val="2"/>
    </font>
    <font>
      <b/>
      <sz val="8"/>
      <name val="Times New Roman"/>
      <family val="1"/>
    </font>
    <font>
      <b/>
      <sz val="8"/>
      <color theme="1"/>
      <name val="Times New Roman"/>
      <family val="1"/>
    </font>
    <font>
      <sz val="8"/>
      <color rgb="FF000000"/>
      <name val="Times New Roman"/>
      <family val="1"/>
    </font>
    <font>
      <strike/>
      <sz val="8"/>
      <color rgb="FFFF0000"/>
      <name val="Times New Roman"/>
      <family val="1"/>
    </font>
    <font>
      <sz val="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7">
    <xf numFmtId="0" fontId="0" fillId="0" borderId="0"/>
    <xf numFmtId="164" fontId="18" fillId="0" borderId="0" applyBorder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18" fillId="2" borderId="1" applyProtection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49" fontId="7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49" fontId="7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49" fontId="5" fillId="0" borderId="4" xfId="0" applyNumberFormat="1" applyFont="1" applyBorder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9" fontId="7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49" fontId="7" fillId="0" borderId="2" xfId="0" applyNumberFormat="1" applyFont="1" applyBorder="1" applyAlignment="1">
      <alignment horizontal="left" vertical="center" indent="1"/>
    </xf>
    <xf numFmtId="3" fontId="9" fillId="0" borderId="2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3" fontId="12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7" fontId="5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0" fillId="0" borderId="0" xfId="0" applyAlignment="1">
      <alignment horizontal="left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6" fontId="0" fillId="0" borderId="0" xfId="0" applyNumberFormat="1" applyAlignment="1">
      <alignment vertical="center"/>
    </xf>
    <xf numFmtId="4" fontId="0" fillId="0" borderId="0" xfId="0" applyNumberFormat="1" applyAlignment="1">
      <alignment horizontal="right" vertical="center"/>
    </xf>
    <xf numFmtId="166" fontId="12" fillId="0" borderId="0" xfId="0" applyNumberFormat="1" applyFont="1" applyAlignment="1">
      <alignment vertical="center"/>
    </xf>
    <xf numFmtId="49" fontId="16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3" fontId="24" fillId="0" borderId="0" xfId="0" applyNumberFormat="1" applyFont="1"/>
    <xf numFmtId="167" fontId="5" fillId="0" borderId="4" xfId="0" applyNumberFormat="1" applyFont="1" applyBorder="1" applyAlignment="1">
      <alignment horizontal="right" vertical="center"/>
    </xf>
    <xf numFmtId="0" fontId="8" fillId="0" borderId="0" xfId="0" applyFont="1"/>
    <xf numFmtId="0" fontId="12" fillId="0" borderId="0" xfId="0" applyFont="1" applyAlignment="1">
      <alignment horizontal="left"/>
    </xf>
    <xf numFmtId="3" fontId="19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horizontal="left" vertical="center"/>
    </xf>
    <xf numFmtId="166" fontId="19" fillId="0" borderId="0" xfId="0" applyNumberFormat="1" applyFont="1" applyAlignment="1">
      <alignment horizontal="right" vertical="center" readingOrder="1"/>
    </xf>
    <xf numFmtId="2" fontId="19" fillId="0" borderId="0" xfId="0" applyNumberFormat="1" applyFont="1" applyAlignment="1">
      <alignment horizontal="right" vertical="center" readingOrder="1"/>
    </xf>
    <xf numFmtId="4" fontId="19" fillId="0" borderId="0" xfId="0" applyNumberFormat="1" applyFont="1" applyAlignment="1">
      <alignment horizontal="right" vertical="center" readingOrder="1"/>
    </xf>
    <xf numFmtId="4" fontId="19" fillId="0" borderId="0" xfId="0" applyNumberFormat="1" applyFont="1" applyAlignment="1">
      <alignment horizontal="right" vertical="center"/>
    </xf>
    <xf numFmtId="49" fontId="9" fillId="0" borderId="4" xfId="0" applyNumberFormat="1" applyFont="1" applyBorder="1" applyAlignment="1">
      <alignment horizontal="left" vertical="center"/>
    </xf>
    <xf numFmtId="3" fontId="9" fillId="0" borderId="4" xfId="0" applyNumberFormat="1" applyFont="1" applyBorder="1" applyAlignment="1">
      <alignment horizontal="right" vertical="center"/>
    </xf>
    <xf numFmtId="49" fontId="16" fillId="0" borderId="2" xfId="0" applyNumberFormat="1" applyFont="1" applyBorder="1" applyAlignment="1">
      <alignment horizontal="left" vertical="center"/>
    </xf>
    <xf numFmtId="49" fontId="25" fillId="0" borderId="3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left" vertical="center"/>
    </xf>
    <xf numFmtId="49" fontId="25" fillId="0" borderId="4" xfId="0" applyNumberFormat="1" applyFont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right" vertical="center"/>
    </xf>
    <xf numFmtId="3" fontId="19" fillId="0" borderId="0" xfId="0" applyNumberFormat="1" applyFont="1"/>
    <xf numFmtId="3" fontId="19" fillId="0" borderId="2" xfId="0" applyNumberFormat="1" applyFont="1" applyBorder="1" applyAlignment="1">
      <alignment horizontal="right" vertical="center"/>
    </xf>
    <xf numFmtId="49" fontId="19" fillId="0" borderId="4" xfId="0" applyNumberFormat="1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4" fontId="5" fillId="0" borderId="0" xfId="0" applyNumberFormat="1" applyFont="1"/>
    <xf numFmtId="49" fontId="25" fillId="0" borderId="3" xfId="0" applyNumberFormat="1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left" vertical="center" indent="1"/>
    </xf>
    <xf numFmtId="49" fontId="25" fillId="0" borderId="3" xfId="4" applyNumberFormat="1" applyFont="1" applyBorder="1" applyAlignment="1">
      <alignment horizontal="center" vertical="center"/>
    </xf>
    <xf numFmtId="49" fontId="25" fillId="0" borderId="0" xfId="0" applyNumberFormat="1" applyFont="1" applyAlignment="1">
      <alignment horizontal="left" vertical="center" indent="1"/>
    </xf>
    <xf numFmtId="165" fontId="19" fillId="0" borderId="4" xfId="0" applyNumberFormat="1" applyFont="1" applyBorder="1" applyAlignment="1">
      <alignment horizontal="right" vertical="center"/>
    </xf>
    <xf numFmtId="167" fontId="19" fillId="0" borderId="0" xfId="0" applyNumberFormat="1" applyFont="1" applyAlignment="1">
      <alignment horizontal="right" vertical="center"/>
    </xf>
    <xf numFmtId="49" fontId="25" fillId="0" borderId="2" xfId="0" applyNumberFormat="1" applyFont="1" applyBorder="1" applyAlignment="1">
      <alignment horizontal="center" vertical="center" wrapText="1"/>
    </xf>
    <xf numFmtId="3" fontId="19" fillId="0" borderId="0" xfId="1" applyNumberFormat="1" applyFont="1" applyBorder="1" applyAlignment="1" applyProtection="1">
      <alignment horizontal="right" vertical="center"/>
    </xf>
    <xf numFmtId="49" fontId="19" fillId="0" borderId="0" xfId="0" applyNumberFormat="1" applyFont="1" applyAlignment="1">
      <alignment horizontal="right" vertical="center"/>
    </xf>
    <xf numFmtId="3" fontId="5" fillId="0" borderId="0" xfId="1" applyNumberFormat="1" applyFont="1" applyBorder="1" applyAlignment="1" applyProtection="1">
      <alignment horizontal="right" vertical="center"/>
    </xf>
    <xf numFmtId="3" fontId="9" fillId="0" borderId="0" xfId="1" applyNumberFormat="1" applyFont="1" applyBorder="1" applyAlignment="1" applyProtection="1">
      <alignment horizontal="right" vertical="center"/>
    </xf>
    <xf numFmtId="166" fontId="19" fillId="0" borderId="4" xfId="0" applyNumberFormat="1" applyFont="1" applyBorder="1" applyAlignment="1">
      <alignment horizontal="right" vertical="center" readingOrder="1"/>
    </xf>
    <xf numFmtId="2" fontId="19" fillId="0" borderId="4" xfId="0" applyNumberFormat="1" applyFont="1" applyBorder="1" applyAlignment="1">
      <alignment horizontal="right" vertical="center" readingOrder="1"/>
    </xf>
    <xf numFmtId="4" fontId="19" fillId="0" borderId="4" xfId="0" applyNumberFormat="1" applyFont="1" applyBorder="1" applyAlignment="1">
      <alignment horizontal="right" vertical="center" readingOrder="1"/>
    </xf>
    <xf numFmtId="3" fontId="27" fillId="0" borderId="0" xfId="0" applyNumberFormat="1" applyFont="1"/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left" vertical="center"/>
    </xf>
    <xf numFmtId="49" fontId="19" fillId="0" borderId="4" xfId="0" applyNumberFormat="1" applyFont="1" applyBorder="1" applyAlignment="1">
      <alignment horizontal="left" vertical="top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vertical="top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49" fontId="19" fillId="0" borderId="2" xfId="0" applyNumberFormat="1" applyFont="1" applyBorder="1" applyAlignment="1">
      <alignment horizontal="left" vertical="top"/>
    </xf>
    <xf numFmtId="49" fontId="19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10" applyFont="1"/>
    <xf numFmtId="0" fontId="25" fillId="0" borderId="0" xfId="9" applyFont="1"/>
    <xf numFmtId="0" fontId="25" fillId="0" borderId="0" xfId="10" applyFont="1"/>
    <xf numFmtId="3" fontId="20" fillId="0" borderId="0" xfId="15" applyNumberFormat="1" applyFont="1" applyAlignment="1">
      <alignment horizontal="right" vertical="center"/>
    </xf>
    <xf numFmtId="0" fontId="29" fillId="0" borderId="0" xfId="0" applyFont="1"/>
    <xf numFmtId="4" fontId="29" fillId="0" borderId="0" xfId="0" applyNumberFormat="1" applyFont="1"/>
    <xf numFmtId="49" fontId="20" fillId="0" borderId="0" xfId="12" applyNumberFormat="1" applyFont="1" applyAlignment="1">
      <alignment horizontal="left" vertical="center" indent="1"/>
    </xf>
    <xf numFmtId="49" fontId="26" fillId="0" borderId="0" xfId="12" applyNumberFormat="1" applyFont="1" applyAlignment="1">
      <alignment horizontal="left" vertical="center"/>
    </xf>
    <xf numFmtId="0" fontId="20" fillId="0" borderId="0" xfId="0" applyFont="1" applyAlignment="1">
      <alignment horizontal="left" indent="1"/>
    </xf>
    <xf numFmtId="49" fontId="20" fillId="0" borderId="0" xfId="12" applyNumberFormat="1" applyFont="1" applyAlignment="1">
      <alignment horizontal="left" vertical="center" indent="1"/>
    </xf>
    <xf numFmtId="0" fontId="20" fillId="0" borderId="0" xfId="12" applyFont="1" applyAlignment="1">
      <alignment horizontal="left" indent="1"/>
    </xf>
    <xf numFmtId="49" fontId="22" fillId="0" borderId="0" xfId="0" applyNumberFormat="1" applyFont="1" applyAlignment="1">
      <alignment horizontal="left" vertical="center"/>
    </xf>
    <xf numFmtId="49" fontId="19" fillId="0" borderId="2" xfId="0" applyNumberFormat="1" applyFont="1" applyBorder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/>
    </xf>
    <xf numFmtId="49" fontId="25" fillId="0" borderId="4" xfId="0" applyNumberFormat="1" applyFont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49" fontId="19" fillId="0" borderId="2" xfId="0" applyNumberFormat="1" applyFont="1" applyBorder="1" applyAlignment="1">
      <alignment horizontal="left" vertical="center" wrapText="1"/>
    </xf>
    <xf numFmtId="49" fontId="25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/>
    </xf>
    <xf numFmtId="49" fontId="28" fillId="0" borderId="0" xfId="0" applyNumberFormat="1" applyFont="1" applyAlignment="1">
      <alignment horizontal="left" vertical="center" wrapText="1" readingOrder="1"/>
    </xf>
    <xf numFmtId="49" fontId="25" fillId="0" borderId="3" xfId="0" applyNumberFormat="1" applyFont="1" applyBorder="1" applyAlignment="1" applyProtection="1">
      <alignment horizontal="center" vertical="center"/>
      <protection locked="0"/>
    </xf>
    <xf numFmtId="49" fontId="25" fillId="0" borderId="4" xfId="0" applyNumberFormat="1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left" vertical="center" readingOrder="1"/>
    </xf>
    <xf numFmtId="49" fontId="19" fillId="0" borderId="0" xfId="0" applyNumberFormat="1" applyFont="1" applyAlignment="1">
      <alignment horizontal="left" vertical="center" readingOrder="1"/>
    </xf>
    <xf numFmtId="49" fontId="25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left" vertical="center" wrapText="1" readingOrder="1"/>
    </xf>
    <xf numFmtId="3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49" fontId="7" fillId="0" borderId="4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 readingOrder="1"/>
    </xf>
    <xf numFmtId="49" fontId="8" fillId="0" borderId="4" xfId="0" applyNumberFormat="1" applyFont="1" applyBorder="1" applyAlignment="1">
      <alignment horizontal="left" vertical="center" wrapText="1"/>
    </xf>
    <xf numFmtId="49" fontId="17" fillId="0" borderId="0" xfId="0" applyNumberFormat="1" applyFont="1" applyAlignment="1">
      <alignment horizontal="left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 readingOrder="1"/>
    </xf>
    <xf numFmtId="49" fontId="7" fillId="0" borderId="0" xfId="0" applyNumberFormat="1" applyFont="1" applyAlignment="1">
      <alignment horizontal="left" vertical="center" wrapText="1"/>
    </xf>
  </cellXfs>
  <cellStyles count="17">
    <cellStyle name="Comma" xfId="1" builtinId="3"/>
    <cellStyle name="Comma 2" xfId="16" xr:uid="{E6CBB108-7504-4815-B0AC-B31D1EC0E330}"/>
    <cellStyle name="Normal" xfId="0" builtinId="0"/>
    <cellStyle name="Normal 12" xfId="8" xr:uid="{CBE65B5C-3E04-40C5-9719-5BDA6A94C4D9}"/>
    <cellStyle name="Normal 2" xfId="2" xr:uid="{00000000-0005-0000-0000-000006000000}"/>
    <cellStyle name="Normal 231" xfId="11" xr:uid="{B9747E66-1C2F-4D12-AFC8-F810BA627360}"/>
    <cellStyle name="Normal 3" xfId="3" xr:uid="{00000000-0005-0000-0000-000007000000}"/>
    <cellStyle name="Normal 3 11 2" xfId="10" xr:uid="{E9E374A6-3B0D-4895-A7BC-C0BC3B373447}"/>
    <cellStyle name="Normal 3 2" xfId="4" xr:uid="{00000000-0005-0000-0000-000008000000}"/>
    <cellStyle name="Normal 3 2 2" xfId="5" xr:uid="{00000000-0005-0000-0000-000009000000}"/>
    <cellStyle name="Normal 4" xfId="7" xr:uid="{7D8EE3A5-AC2A-4C59-8BAD-AD72D8A98677}"/>
    <cellStyle name="Normal 4 2" xfId="14" xr:uid="{95FBD8AE-18AF-40BD-A2A4-0E371D26A677}"/>
    <cellStyle name="Normal 5" xfId="15" xr:uid="{9B29ADC1-0AFB-485A-844F-B0F5989398D0}"/>
    <cellStyle name="Normal 5 2 3" xfId="9" xr:uid="{106B7479-8CFC-4E91-9996-6CF517A6778D}"/>
    <cellStyle name="Normal 5 3" xfId="12" xr:uid="{071BD58A-FBB5-44EF-A450-6A84ACB58C61}"/>
    <cellStyle name="Normal 5 3 2" xfId="13" xr:uid="{AAF5D995-6EC2-41F6-94A5-B5E998F11AD2}"/>
    <cellStyle name="Note 2" xfId="6" xr:uid="{00000000-0005-0000-0000-00000A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50800</xdr:rowOff>
    </xdr:from>
    <xdr:to>
      <xdr:col>0</xdr:col>
      <xdr:colOff>1469390</xdr:colOff>
      <xdr:row>0</xdr:row>
      <xdr:rowOff>470535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2DE6E101-3008-48D5-9365-18DF9C092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0800"/>
          <a:ext cx="1431290" cy="419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7A07-EE1D-4229-9866-844A91B56D32}">
  <dimension ref="A1:E25"/>
  <sheetViews>
    <sheetView showGridLines="0" tabSelected="1" zoomScaleNormal="100" workbookViewId="0">
      <selection activeCell="F9" sqref="F9"/>
    </sheetView>
  </sheetViews>
  <sheetFormatPr defaultRowHeight="11.25" x14ac:dyDescent="0.2"/>
  <cols>
    <col min="1" max="1" width="150.6640625" customWidth="1"/>
  </cols>
  <sheetData>
    <row r="1" spans="1:5" s="89" customFormat="1" ht="39" customHeight="1" x14ac:dyDescent="0.2"/>
    <row r="2" spans="1:5" s="89" customFormat="1" ht="11.25" customHeight="1" x14ac:dyDescent="0.2">
      <c r="A2" s="90" t="s">
        <v>161</v>
      </c>
      <c r="B2" s="91"/>
    </row>
    <row r="3" spans="1:5" s="89" customFormat="1" ht="11.25" customHeight="1" x14ac:dyDescent="0.2">
      <c r="A3" s="89" t="s">
        <v>162</v>
      </c>
    </row>
    <row r="4" spans="1:5" s="89" customFormat="1" ht="11.45" customHeight="1" x14ac:dyDescent="0.2">
      <c r="A4" s="96" t="s">
        <v>81</v>
      </c>
      <c r="B4" s="96"/>
      <c r="C4" s="96"/>
      <c r="D4" s="96"/>
      <c r="E4" s="96"/>
    </row>
    <row r="5" spans="1:5" s="89" customFormat="1" ht="11.25" customHeight="1" x14ac:dyDescent="0.2">
      <c r="A5" s="95" t="s">
        <v>82</v>
      </c>
      <c r="B5" s="95"/>
      <c r="C5" s="95"/>
      <c r="D5" s="95"/>
      <c r="E5" s="95"/>
    </row>
    <row r="6" spans="1:5" x14ac:dyDescent="0.2">
      <c r="A6" s="95" t="s">
        <v>132</v>
      </c>
      <c r="B6" s="95"/>
      <c r="C6" s="95"/>
      <c r="D6" s="95"/>
      <c r="E6" s="95"/>
    </row>
    <row r="7" spans="1:5" x14ac:dyDescent="0.2">
      <c r="A7" s="95" t="s">
        <v>83</v>
      </c>
      <c r="B7" s="95"/>
      <c r="C7" s="95"/>
      <c r="D7" s="95"/>
      <c r="E7" s="95"/>
    </row>
    <row r="8" spans="1:5" x14ac:dyDescent="0.2">
      <c r="A8" s="95" t="s">
        <v>168</v>
      </c>
      <c r="B8" s="95"/>
      <c r="C8" s="95"/>
      <c r="D8" s="95"/>
      <c r="E8" s="95"/>
    </row>
    <row r="9" spans="1:5" x14ac:dyDescent="0.2">
      <c r="A9" s="95" t="s">
        <v>167</v>
      </c>
      <c r="B9" s="95"/>
      <c r="C9" s="95"/>
      <c r="D9" s="95"/>
      <c r="E9" s="95"/>
    </row>
    <row r="10" spans="1:5" x14ac:dyDescent="0.2">
      <c r="A10" s="95" t="s">
        <v>169</v>
      </c>
      <c r="B10" s="95"/>
      <c r="C10" s="95"/>
      <c r="D10" s="95"/>
      <c r="E10" s="95"/>
    </row>
    <row r="11" spans="1:5" x14ac:dyDescent="0.2">
      <c r="A11" s="95" t="s">
        <v>170</v>
      </c>
      <c r="B11" s="95"/>
      <c r="C11" s="95"/>
      <c r="D11" s="95"/>
      <c r="E11" s="95"/>
    </row>
    <row r="12" spans="1:5" x14ac:dyDescent="0.2">
      <c r="A12" s="96" t="s">
        <v>84</v>
      </c>
      <c r="B12" s="96"/>
      <c r="C12" s="96"/>
      <c r="D12" s="96"/>
      <c r="E12" s="96"/>
    </row>
    <row r="13" spans="1:5" x14ac:dyDescent="0.2">
      <c r="A13" s="97" t="s">
        <v>85</v>
      </c>
      <c r="B13" s="97"/>
      <c r="C13" s="97"/>
      <c r="D13" s="97"/>
      <c r="E13" s="97"/>
    </row>
    <row r="14" spans="1:5" x14ac:dyDescent="0.2">
      <c r="A14" s="97" t="s">
        <v>86</v>
      </c>
      <c r="B14" s="97"/>
      <c r="C14" s="97"/>
      <c r="D14" s="97"/>
      <c r="E14" s="97"/>
    </row>
    <row r="15" spans="1:5" x14ac:dyDescent="0.2">
      <c r="A15" s="97" t="s">
        <v>87</v>
      </c>
      <c r="B15" s="97"/>
      <c r="C15" s="97"/>
      <c r="D15" s="97"/>
      <c r="E15" s="97"/>
    </row>
    <row r="16" spans="1:5" x14ac:dyDescent="0.2">
      <c r="A16" s="96" t="s">
        <v>88</v>
      </c>
      <c r="B16" s="96"/>
      <c r="C16" s="96"/>
      <c r="D16" s="96"/>
      <c r="E16" s="96"/>
    </row>
    <row r="17" spans="1:5" x14ac:dyDescent="0.2">
      <c r="A17" s="95" t="s">
        <v>171</v>
      </c>
      <c r="B17" s="95"/>
      <c r="C17" s="95"/>
      <c r="D17" s="95"/>
      <c r="E17" s="95"/>
    </row>
    <row r="18" spans="1:5" x14ac:dyDescent="0.2">
      <c r="A18" s="95" t="s">
        <v>172</v>
      </c>
      <c r="B18" s="95"/>
      <c r="C18" s="95"/>
      <c r="D18" s="95"/>
      <c r="E18" s="95"/>
    </row>
    <row r="19" spans="1:5" x14ac:dyDescent="0.2">
      <c r="A19" s="95" t="s">
        <v>89</v>
      </c>
      <c r="B19" s="95"/>
      <c r="C19" s="95"/>
      <c r="D19" s="95"/>
      <c r="E19" s="95"/>
    </row>
    <row r="20" spans="1:5" x14ac:dyDescent="0.2">
      <c r="A20" s="97" t="s">
        <v>173</v>
      </c>
      <c r="B20" s="97"/>
      <c r="C20" s="97"/>
      <c r="D20" s="97"/>
      <c r="E20" s="97"/>
    </row>
    <row r="21" spans="1:5" x14ac:dyDescent="0.2">
      <c r="A21" s="97" t="s">
        <v>174</v>
      </c>
      <c r="B21" s="97"/>
      <c r="C21" s="97"/>
      <c r="D21" s="97"/>
      <c r="E21" s="97"/>
    </row>
    <row r="22" spans="1:5" x14ac:dyDescent="0.2">
      <c r="A22" s="97" t="s">
        <v>90</v>
      </c>
      <c r="B22" s="97"/>
      <c r="C22" s="97"/>
      <c r="D22" s="97"/>
      <c r="E22" s="97"/>
    </row>
    <row r="23" spans="1:5" x14ac:dyDescent="0.2">
      <c r="A23" s="96" t="s">
        <v>91</v>
      </c>
      <c r="B23" s="96"/>
      <c r="C23" s="96"/>
      <c r="D23" s="96"/>
      <c r="E23" s="96"/>
    </row>
    <row r="24" spans="1:5" x14ac:dyDescent="0.2">
      <c r="A24" s="98" t="s">
        <v>92</v>
      </c>
      <c r="B24" s="98"/>
      <c r="C24" s="98"/>
      <c r="D24" s="98"/>
      <c r="E24" s="98"/>
    </row>
    <row r="25" spans="1:5" x14ac:dyDescent="0.2">
      <c r="A25" s="99" t="s">
        <v>93</v>
      </c>
      <c r="B25" s="99"/>
      <c r="C25" s="99"/>
      <c r="D25" s="99"/>
      <c r="E25" s="99"/>
    </row>
  </sheetData>
  <mergeCells count="2">
    <mergeCell ref="A24:E24"/>
    <mergeCell ref="A25:E25"/>
  </mergeCells>
  <pageMargins left="0.45" right="0.2" top="0.75" bottom="0.75" header="0.3" footer="0.3"/>
  <pageSetup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48574"/>
  <sheetViews>
    <sheetView showGridLines="0" zoomScaleNormal="100" workbookViewId="0">
      <selection sqref="A1:F1"/>
    </sheetView>
  </sheetViews>
  <sheetFormatPr defaultColWidth="9.33203125" defaultRowHeight="11.25" customHeight="1" x14ac:dyDescent="0.2"/>
  <cols>
    <col min="1" max="1" width="13.1640625" style="25" customWidth="1"/>
    <col min="2" max="2" width="14" style="25" customWidth="1"/>
    <col min="3" max="3" width="8.83203125" style="25" customWidth="1"/>
    <col min="4" max="4" width="7.83203125" style="25" customWidth="1"/>
    <col min="5" max="5" width="11.83203125" style="25" customWidth="1"/>
    <col min="6" max="6" width="10.83203125" style="25" customWidth="1"/>
    <col min="7" max="16384" width="9.33203125" style="25"/>
  </cols>
  <sheetData>
    <row r="1" spans="1:6" ht="21" customHeight="1" x14ac:dyDescent="0.2">
      <c r="A1" s="132" t="s">
        <v>68</v>
      </c>
      <c r="B1" s="132"/>
      <c r="C1" s="132"/>
      <c r="D1" s="132"/>
      <c r="E1" s="132"/>
      <c r="F1" s="132"/>
    </row>
    <row r="2" spans="1:6" ht="11.25" customHeight="1" x14ac:dyDescent="0.2">
      <c r="A2" s="123" t="s">
        <v>75</v>
      </c>
      <c r="B2" s="123"/>
      <c r="C2" s="123"/>
      <c r="D2" s="123"/>
      <c r="E2" s="123"/>
      <c r="F2" s="123"/>
    </row>
    <row r="3" spans="1:6" ht="11.25" customHeight="1" x14ac:dyDescent="0.2">
      <c r="A3" s="29" t="s">
        <v>11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 ht="11.25" customHeight="1" x14ac:dyDescent="0.2">
      <c r="A4" s="129" t="s">
        <v>1</v>
      </c>
      <c r="B4" s="129"/>
      <c r="C4" s="129"/>
      <c r="D4" s="129"/>
      <c r="E4" s="129"/>
      <c r="F4" s="129"/>
    </row>
    <row r="5" spans="1:6" ht="11.25" customHeight="1" x14ac:dyDescent="0.2">
      <c r="A5" s="35" t="s">
        <v>20</v>
      </c>
      <c r="B5" s="71">
        <v>0</v>
      </c>
      <c r="C5" s="71">
        <v>163600</v>
      </c>
      <c r="D5" s="71">
        <v>0</v>
      </c>
      <c r="E5" s="71">
        <v>0</v>
      </c>
      <c r="F5" s="6">
        <f t="shared" ref="F5:F13" si="0">C5+E5</f>
        <v>163600</v>
      </c>
    </row>
    <row r="6" spans="1:6" ht="11.25" customHeight="1" x14ac:dyDescent="0.2">
      <c r="A6" s="35" t="s">
        <v>21</v>
      </c>
      <c r="B6" s="71">
        <v>0</v>
      </c>
      <c r="C6" s="71">
        <v>138200</v>
      </c>
      <c r="D6" s="71">
        <v>0</v>
      </c>
      <c r="E6" s="71">
        <v>0</v>
      </c>
      <c r="F6" s="6">
        <f t="shared" si="0"/>
        <v>138200</v>
      </c>
    </row>
    <row r="7" spans="1:6" ht="11.25" customHeight="1" x14ac:dyDescent="0.2">
      <c r="A7" s="35" t="s">
        <v>22</v>
      </c>
      <c r="B7" s="71">
        <v>0</v>
      </c>
      <c r="C7" s="71">
        <v>173900</v>
      </c>
      <c r="D7" s="71">
        <v>0</v>
      </c>
      <c r="E7" s="71">
        <v>0</v>
      </c>
      <c r="F7" s="6">
        <f t="shared" si="0"/>
        <v>173900</v>
      </c>
    </row>
    <row r="8" spans="1:6" ht="11.25" customHeight="1" x14ac:dyDescent="0.2">
      <c r="A8" s="35" t="s">
        <v>23</v>
      </c>
      <c r="B8" s="71">
        <v>0</v>
      </c>
      <c r="C8" s="71">
        <v>138150</v>
      </c>
      <c r="D8" s="71">
        <v>0</v>
      </c>
      <c r="E8" s="71">
        <v>0</v>
      </c>
      <c r="F8" s="6">
        <f t="shared" si="0"/>
        <v>138150</v>
      </c>
    </row>
    <row r="9" spans="1:6" ht="11.25" customHeight="1" x14ac:dyDescent="0.2">
      <c r="A9" s="35" t="s">
        <v>2</v>
      </c>
      <c r="B9" s="71">
        <v>0</v>
      </c>
      <c r="C9" s="71">
        <v>114900</v>
      </c>
      <c r="D9" s="71">
        <v>0</v>
      </c>
      <c r="E9" s="71">
        <v>0</v>
      </c>
      <c r="F9" s="6">
        <f t="shared" si="0"/>
        <v>114900</v>
      </c>
    </row>
    <row r="10" spans="1:6" ht="11.25" customHeight="1" x14ac:dyDescent="0.2">
      <c r="A10" s="35" t="s">
        <v>3</v>
      </c>
      <c r="B10" s="71">
        <v>0</v>
      </c>
      <c r="C10" s="72">
        <v>100825</v>
      </c>
      <c r="D10" s="71">
        <v>0</v>
      </c>
      <c r="E10" s="72">
        <v>0</v>
      </c>
      <c r="F10" s="6">
        <f t="shared" si="0"/>
        <v>100825</v>
      </c>
    </row>
    <row r="11" spans="1:6" ht="11.25" customHeight="1" x14ac:dyDescent="0.2">
      <c r="A11" s="35" t="s">
        <v>14</v>
      </c>
      <c r="B11" s="71">
        <v>0</v>
      </c>
      <c r="C11" s="72">
        <v>55875</v>
      </c>
      <c r="D11" s="71">
        <v>0</v>
      </c>
      <c r="E11" s="71">
        <v>0</v>
      </c>
      <c r="F11" s="6">
        <f t="shared" si="0"/>
        <v>55875</v>
      </c>
    </row>
    <row r="12" spans="1:6" ht="11.25" customHeight="1" x14ac:dyDescent="0.2">
      <c r="A12" s="35" t="s">
        <v>15</v>
      </c>
      <c r="B12" s="71">
        <v>0</v>
      </c>
      <c r="C12" s="72">
        <v>40500</v>
      </c>
      <c r="D12" s="71">
        <v>0</v>
      </c>
      <c r="E12" s="71">
        <v>0</v>
      </c>
      <c r="F12" s="6">
        <f t="shared" si="0"/>
        <v>40500</v>
      </c>
    </row>
    <row r="13" spans="1:6" ht="11.25" customHeight="1" x14ac:dyDescent="0.2">
      <c r="A13" s="35" t="s">
        <v>74</v>
      </c>
      <c r="B13" s="71">
        <v>0</v>
      </c>
      <c r="C13" s="72">
        <v>33825</v>
      </c>
      <c r="D13" s="71">
        <v>0</v>
      </c>
      <c r="E13" s="71">
        <v>0</v>
      </c>
      <c r="F13" s="6">
        <f t="shared" si="0"/>
        <v>33825</v>
      </c>
    </row>
    <row r="14" spans="1:6" ht="11.25" customHeight="1" x14ac:dyDescent="0.2">
      <c r="A14" s="35" t="s">
        <v>17</v>
      </c>
      <c r="B14" s="71">
        <v>0</v>
      </c>
      <c r="C14" s="71">
        <v>51725</v>
      </c>
      <c r="D14" s="71">
        <v>300</v>
      </c>
      <c r="E14" s="71">
        <v>0</v>
      </c>
      <c r="F14" s="6">
        <f>C14+E14+D14</f>
        <v>52025</v>
      </c>
    </row>
    <row r="15" spans="1:6" ht="11.25" customHeight="1" x14ac:dyDescent="0.2">
      <c r="A15" s="35" t="s">
        <v>18</v>
      </c>
      <c r="B15" s="71">
        <v>0</v>
      </c>
      <c r="C15" s="71">
        <v>106300</v>
      </c>
      <c r="D15" s="71">
        <v>25</v>
      </c>
      <c r="E15" s="71">
        <v>0</v>
      </c>
      <c r="F15" s="6">
        <v>106325</v>
      </c>
    </row>
    <row r="16" spans="1:6" x14ac:dyDescent="0.2">
      <c r="A16" s="129" t="s">
        <v>77</v>
      </c>
      <c r="B16" s="129"/>
      <c r="C16" s="129"/>
      <c r="D16" s="129"/>
      <c r="E16" s="129"/>
      <c r="F16" s="129"/>
    </row>
    <row r="17" spans="1:6" x14ac:dyDescent="0.2">
      <c r="A17" s="48" t="s">
        <v>19</v>
      </c>
      <c r="B17" s="49">
        <v>0</v>
      </c>
      <c r="C17" s="49">
        <v>109075</v>
      </c>
      <c r="D17" s="49">
        <v>25</v>
      </c>
      <c r="E17" s="49">
        <v>0</v>
      </c>
      <c r="F17" s="49">
        <v>109100</v>
      </c>
    </row>
    <row r="18" spans="1:6" ht="11.25" customHeight="1" x14ac:dyDescent="0.2">
      <c r="A18" s="50" t="s">
        <v>20</v>
      </c>
      <c r="B18" s="19">
        <v>0</v>
      </c>
      <c r="C18" s="19">
        <v>96750</v>
      </c>
      <c r="D18" s="19">
        <v>25</v>
      </c>
      <c r="E18" s="19">
        <v>0</v>
      </c>
      <c r="F18" s="19">
        <v>96775</v>
      </c>
    </row>
    <row r="1048574" ht="12.75" customHeight="1" x14ac:dyDescent="0.2"/>
  </sheetData>
  <mergeCells count="4">
    <mergeCell ref="A4:F4"/>
    <mergeCell ref="A1:F1"/>
    <mergeCell ref="A2:F2"/>
    <mergeCell ref="A16:F16"/>
  </mergeCells>
  <printOptions horizontalCentered="1"/>
  <pageMargins left="0.5" right="0.5" top="0.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showGridLines="0" zoomScaleNormal="100" workbookViewId="0">
      <selection sqref="A1:E1"/>
    </sheetView>
  </sheetViews>
  <sheetFormatPr defaultColWidth="9.33203125" defaultRowHeight="11.25" customHeight="1" x14ac:dyDescent="0.2"/>
  <cols>
    <col min="1" max="1" width="35.1640625" style="2" customWidth="1"/>
    <col min="2" max="2" width="10.33203125" style="2" customWidth="1"/>
    <col min="3" max="3" width="11.33203125" style="3" bestFit="1" customWidth="1"/>
    <col min="4" max="4" width="17.33203125" style="3" customWidth="1"/>
    <col min="5" max="5" width="11.83203125" style="2" customWidth="1"/>
    <col min="6" max="16384" width="9.33203125" style="3"/>
  </cols>
  <sheetData>
    <row r="1" spans="1:12" ht="11.25" customHeight="1" x14ac:dyDescent="0.2">
      <c r="A1" s="102" t="s">
        <v>102</v>
      </c>
      <c r="B1" s="102"/>
      <c r="C1" s="102"/>
      <c r="D1" s="102"/>
      <c r="E1" s="102"/>
    </row>
    <row r="2" spans="1:12" ht="11.25" customHeight="1" x14ac:dyDescent="0.2">
      <c r="A2" s="101" t="s">
        <v>94</v>
      </c>
      <c r="B2" s="101"/>
      <c r="C2" s="101"/>
      <c r="D2" s="101"/>
      <c r="E2" s="101"/>
    </row>
    <row r="3" spans="1:12" ht="11.25" customHeight="1" x14ac:dyDescent="0.2">
      <c r="A3" s="105" t="s">
        <v>0</v>
      </c>
      <c r="B3" s="53"/>
      <c r="C3" s="107" t="s">
        <v>77</v>
      </c>
      <c r="D3" s="107"/>
      <c r="E3" s="51" t="s">
        <v>1</v>
      </c>
    </row>
    <row r="4" spans="1:12" ht="12" customHeight="1" x14ac:dyDescent="0.2">
      <c r="A4" s="106"/>
      <c r="B4" s="53" t="s">
        <v>103</v>
      </c>
      <c r="C4" s="53" t="s">
        <v>20</v>
      </c>
      <c r="D4" s="55" t="s">
        <v>95</v>
      </c>
      <c r="E4" s="53" t="s">
        <v>46</v>
      </c>
    </row>
    <row r="5" spans="1:12" ht="11.25" customHeight="1" x14ac:dyDescent="0.2">
      <c r="A5" s="107" t="s">
        <v>4</v>
      </c>
      <c r="B5" s="107"/>
      <c r="C5" s="107"/>
      <c r="D5" s="107"/>
      <c r="E5" s="107"/>
      <c r="L5" s="93"/>
    </row>
    <row r="6" spans="1:12" ht="11.25" customHeight="1" x14ac:dyDescent="0.2">
      <c r="A6" s="43" t="s">
        <v>104</v>
      </c>
      <c r="B6" s="56">
        <v>43100</v>
      </c>
      <c r="C6" s="56">
        <v>53000</v>
      </c>
      <c r="D6" s="42">
        <v>96200</v>
      </c>
      <c r="E6" s="42">
        <v>660000</v>
      </c>
      <c r="L6" s="93"/>
    </row>
    <row r="7" spans="1:12" ht="11.25" customHeight="1" x14ac:dyDescent="0.2">
      <c r="A7" s="43" t="s">
        <v>105</v>
      </c>
      <c r="B7" s="42">
        <v>42200</v>
      </c>
      <c r="C7" s="57">
        <v>51900</v>
      </c>
      <c r="D7" s="42">
        <v>94000</v>
      </c>
      <c r="E7" s="42">
        <v>645000</v>
      </c>
    </row>
    <row r="8" spans="1:12" ht="11.25" customHeight="1" x14ac:dyDescent="0.2">
      <c r="A8" s="43" t="s">
        <v>106</v>
      </c>
      <c r="B8" s="58">
        <v>18000</v>
      </c>
      <c r="C8" s="58">
        <v>18000</v>
      </c>
      <c r="D8" s="42">
        <v>36000</v>
      </c>
      <c r="E8" s="58">
        <v>220000</v>
      </c>
    </row>
    <row r="9" spans="1:12" ht="11.25" customHeight="1" x14ac:dyDescent="0.2">
      <c r="A9" s="107" t="s">
        <v>5</v>
      </c>
      <c r="B9" s="107"/>
      <c r="C9" s="107"/>
      <c r="D9" s="107"/>
      <c r="E9" s="107"/>
    </row>
    <row r="10" spans="1:12" ht="11.25" customHeight="1" x14ac:dyDescent="0.2">
      <c r="A10" s="43" t="s">
        <v>107</v>
      </c>
      <c r="B10" s="42">
        <v>71700</v>
      </c>
      <c r="C10" s="42">
        <v>71500</v>
      </c>
      <c r="D10" s="42">
        <v>143000</v>
      </c>
      <c r="E10" s="42">
        <v>888000</v>
      </c>
    </row>
    <row r="11" spans="1:12" ht="11.25" customHeight="1" x14ac:dyDescent="0.2">
      <c r="A11" s="107" t="s">
        <v>6</v>
      </c>
      <c r="B11" s="107"/>
      <c r="C11" s="107"/>
      <c r="D11" s="107"/>
      <c r="E11" s="107"/>
    </row>
    <row r="12" spans="1:12" ht="11.25" customHeight="1" x14ac:dyDescent="0.2">
      <c r="A12" s="43" t="s">
        <v>7</v>
      </c>
      <c r="B12" s="42">
        <v>3270</v>
      </c>
      <c r="C12" s="42">
        <v>290</v>
      </c>
      <c r="D12" s="42">
        <v>3560</v>
      </c>
      <c r="E12" s="42">
        <v>31200</v>
      </c>
    </row>
    <row r="13" spans="1:12" ht="11.25" customHeight="1" x14ac:dyDescent="0.2">
      <c r="A13" s="43" t="s">
        <v>8</v>
      </c>
      <c r="B13" s="42">
        <v>53900</v>
      </c>
      <c r="C13" s="42">
        <v>53700</v>
      </c>
      <c r="D13" s="42">
        <v>108000</v>
      </c>
      <c r="E13" s="42">
        <v>671000</v>
      </c>
    </row>
    <row r="14" spans="1:12" ht="11.25" customHeight="1" x14ac:dyDescent="0.2">
      <c r="A14" s="107" t="s">
        <v>9</v>
      </c>
      <c r="B14" s="107"/>
      <c r="C14" s="107"/>
      <c r="D14" s="107"/>
      <c r="E14" s="107"/>
    </row>
    <row r="15" spans="1:12" ht="11.25" customHeight="1" x14ac:dyDescent="0.2">
      <c r="A15" s="43" t="s">
        <v>7</v>
      </c>
      <c r="B15" s="56">
        <v>8840</v>
      </c>
      <c r="C15" s="42">
        <v>5910</v>
      </c>
      <c r="D15" s="42">
        <v>14800</v>
      </c>
      <c r="E15" s="56">
        <v>630000</v>
      </c>
      <c r="F15" s="93"/>
    </row>
    <row r="16" spans="1:12" ht="11.25" customHeight="1" x14ac:dyDescent="0.2">
      <c r="A16" s="43" t="s">
        <v>8</v>
      </c>
      <c r="B16" s="42">
        <v>192</v>
      </c>
      <c r="C16" s="42">
        <v>183</v>
      </c>
      <c r="D16" s="42">
        <v>375</v>
      </c>
      <c r="E16" s="42">
        <v>2600</v>
      </c>
      <c r="F16" s="93"/>
    </row>
    <row r="17" spans="1:5" ht="11.25" customHeight="1" x14ac:dyDescent="0.2">
      <c r="A17" s="107" t="s">
        <v>108</v>
      </c>
      <c r="B17" s="107"/>
      <c r="C17" s="107"/>
      <c r="D17" s="107"/>
      <c r="E17" s="107"/>
    </row>
    <row r="18" spans="1:5" ht="11.25" customHeight="1" x14ac:dyDescent="0.2">
      <c r="A18" s="43" t="s">
        <v>10</v>
      </c>
      <c r="B18" s="46">
        <v>3219.79</v>
      </c>
      <c r="C18" s="47">
        <v>3320.14</v>
      </c>
      <c r="D18" s="61">
        <v>3269.96</v>
      </c>
      <c r="E18" s="47">
        <v>2866.53</v>
      </c>
    </row>
    <row r="19" spans="1:5" ht="11.25" customHeight="1" x14ac:dyDescent="0.2">
      <c r="A19" s="43" t="s">
        <v>109</v>
      </c>
      <c r="B19" s="45">
        <v>164.47</v>
      </c>
      <c r="C19" s="47">
        <v>168.58</v>
      </c>
      <c r="D19" s="47">
        <v>166.52</v>
      </c>
      <c r="E19" s="47">
        <v>149.28</v>
      </c>
    </row>
    <row r="20" spans="1:5" ht="11.25" customHeight="1" x14ac:dyDescent="0.2">
      <c r="A20" s="104" t="s">
        <v>110</v>
      </c>
      <c r="B20" s="104"/>
      <c r="C20" s="104"/>
      <c r="D20" s="104"/>
      <c r="E20" s="104"/>
    </row>
    <row r="21" spans="1:5" s="12" customFormat="1" ht="11.25" customHeight="1" x14ac:dyDescent="0.2">
      <c r="A21" s="100" t="s">
        <v>111</v>
      </c>
      <c r="B21" s="100"/>
      <c r="C21" s="100"/>
      <c r="D21" s="100"/>
      <c r="E21" s="100"/>
    </row>
    <row r="22" spans="1:5" s="12" customFormat="1" ht="22.5" customHeight="1" x14ac:dyDescent="0.2">
      <c r="A22" s="103" t="s">
        <v>112</v>
      </c>
      <c r="B22" s="103"/>
      <c r="C22" s="103"/>
      <c r="D22" s="103"/>
      <c r="E22" s="103"/>
    </row>
    <row r="23" spans="1:5" ht="22.5" customHeight="1" x14ac:dyDescent="0.2">
      <c r="A23" s="103" t="s">
        <v>113</v>
      </c>
      <c r="B23" s="103"/>
      <c r="C23" s="103"/>
      <c r="D23" s="103"/>
      <c r="E23" s="103"/>
    </row>
    <row r="24" spans="1:5" ht="11.25" customHeight="1" x14ac:dyDescent="0.2">
      <c r="A24" s="100" t="s">
        <v>114</v>
      </c>
      <c r="B24" s="100"/>
      <c r="C24" s="100"/>
      <c r="D24" s="100"/>
      <c r="E24" s="100"/>
    </row>
    <row r="25" spans="1:5" ht="11.25" customHeight="1" x14ac:dyDescent="0.2">
      <c r="A25" s="100" t="s">
        <v>115</v>
      </c>
      <c r="B25" s="100"/>
      <c r="C25" s="100"/>
      <c r="D25" s="100"/>
      <c r="E25" s="100"/>
    </row>
    <row r="26" spans="1:5" ht="11.25" customHeight="1" x14ac:dyDescent="0.2">
      <c r="A26" s="60"/>
      <c r="B26" s="60"/>
      <c r="C26" s="60"/>
      <c r="D26" s="60"/>
      <c r="E26" s="60"/>
    </row>
    <row r="27" spans="1:5" ht="11.25" customHeight="1" x14ac:dyDescent="0.2">
      <c r="B27" s="13"/>
    </row>
    <row r="28" spans="1:5" ht="11.25" customHeight="1" x14ac:dyDescent="0.2">
      <c r="B28" s="14"/>
      <c r="E28" s="14"/>
    </row>
  </sheetData>
  <mergeCells count="15">
    <mergeCell ref="A24:E24"/>
    <mergeCell ref="A25:E25"/>
    <mergeCell ref="A2:E2"/>
    <mergeCell ref="A1:E1"/>
    <mergeCell ref="A21:E21"/>
    <mergeCell ref="A22:E22"/>
    <mergeCell ref="A23:E23"/>
    <mergeCell ref="A20:E20"/>
    <mergeCell ref="A3:A4"/>
    <mergeCell ref="A5:E5"/>
    <mergeCell ref="A9:E9"/>
    <mergeCell ref="A11:E11"/>
    <mergeCell ref="A14:E14"/>
    <mergeCell ref="A17:E17"/>
    <mergeCell ref="C3:D3"/>
  </mergeCells>
  <printOptions horizontalCentered="1"/>
  <pageMargins left="0.5" right="0.5" top="0.75" bottom="0.25" header="0.511811023622047" footer="0.511811023622047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showGridLines="0" zoomScaleNormal="100" workbookViewId="0">
      <selection sqref="A1:D1"/>
    </sheetView>
  </sheetViews>
  <sheetFormatPr defaultColWidth="9.33203125" defaultRowHeight="11.25" customHeight="1" x14ac:dyDescent="0.2"/>
  <cols>
    <col min="1" max="1" width="38.6640625" style="15" customWidth="1"/>
    <col min="2" max="2" width="14.6640625" style="15" customWidth="1"/>
    <col min="3" max="3" width="15" style="15" customWidth="1"/>
    <col min="4" max="4" width="13.1640625" style="2" customWidth="1"/>
  </cols>
  <sheetData>
    <row r="1" spans="1:7" ht="11.25" customHeight="1" x14ac:dyDescent="0.2">
      <c r="A1" s="102" t="s">
        <v>116</v>
      </c>
      <c r="B1" s="102"/>
      <c r="C1" s="102"/>
      <c r="D1" s="102"/>
    </row>
    <row r="2" spans="1:7" ht="11.25" customHeight="1" x14ac:dyDescent="0.2">
      <c r="A2" s="109" t="s">
        <v>94</v>
      </c>
      <c r="B2" s="109"/>
      <c r="C2" s="109"/>
      <c r="D2" s="109"/>
    </row>
    <row r="3" spans="1:7" ht="11.25" customHeight="1" x14ac:dyDescent="0.2">
      <c r="A3" s="107" t="s">
        <v>11</v>
      </c>
      <c r="B3" s="107" t="s">
        <v>117</v>
      </c>
      <c r="C3" s="107"/>
      <c r="D3" s="110" t="s">
        <v>118</v>
      </c>
    </row>
    <row r="4" spans="1:7" ht="11.25" customHeight="1" x14ac:dyDescent="0.2">
      <c r="A4" s="107"/>
      <c r="B4" s="54" t="s">
        <v>12</v>
      </c>
      <c r="C4" s="54" t="s">
        <v>13</v>
      </c>
      <c r="D4" s="110"/>
    </row>
    <row r="5" spans="1:7" s="17" customFormat="1" ht="11.25" customHeight="1" x14ac:dyDescent="0.2">
      <c r="A5" s="107" t="s">
        <v>163</v>
      </c>
      <c r="B5" s="107"/>
      <c r="C5" s="107"/>
      <c r="D5" s="107"/>
    </row>
    <row r="6" spans="1:7" s="17" customFormat="1" ht="11.25" customHeight="1" x14ac:dyDescent="0.2">
      <c r="A6" s="43" t="s">
        <v>20</v>
      </c>
      <c r="B6" s="6">
        <v>51300</v>
      </c>
      <c r="C6" s="6">
        <v>50200</v>
      </c>
      <c r="D6" s="6">
        <v>18000</v>
      </c>
    </row>
    <row r="7" spans="1:7" s="17" customFormat="1" ht="11.25" customHeight="1" x14ac:dyDescent="0.2">
      <c r="A7" s="43" t="s">
        <v>21</v>
      </c>
      <c r="B7" s="6">
        <v>54800</v>
      </c>
      <c r="C7" s="6">
        <v>53600</v>
      </c>
      <c r="D7" s="6">
        <v>18000</v>
      </c>
    </row>
    <row r="8" spans="1:7" s="17" customFormat="1" ht="11.25" customHeight="1" x14ac:dyDescent="0.2">
      <c r="A8" s="43" t="s">
        <v>22</v>
      </c>
      <c r="B8" s="6">
        <v>63000</v>
      </c>
      <c r="C8" s="6">
        <v>61700</v>
      </c>
      <c r="D8" s="6">
        <v>18000</v>
      </c>
    </row>
    <row r="9" spans="1:7" s="17" customFormat="1" ht="11.25" customHeight="1" x14ac:dyDescent="0.2">
      <c r="A9" s="43" t="s">
        <v>23</v>
      </c>
      <c r="B9" s="6">
        <v>58100</v>
      </c>
      <c r="C9" s="6">
        <v>56900</v>
      </c>
      <c r="D9" s="6">
        <v>18000</v>
      </c>
    </row>
    <row r="10" spans="1:7" s="17" customFormat="1" ht="11.25" customHeight="1" x14ac:dyDescent="0.2">
      <c r="A10" s="43" t="s">
        <v>2</v>
      </c>
      <c r="B10" s="6">
        <v>65600</v>
      </c>
      <c r="C10" s="6">
        <v>64200</v>
      </c>
      <c r="D10" s="6">
        <v>18000</v>
      </c>
    </row>
    <row r="11" spans="1:7" s="17" customFormat="1" ht="11.25" customHeight="1" x14ac:dyDescent="0.2">
      <c r="A11" s="43" t="s">
        <v>3</v>
      </c>
      <c r="B11" s="8">
        <v>51800</v>
      </c>
      <c r="C11" s="8">
        <v>50700</v>
      </c>
      <c r="D11" s="6">
        <v>18000</v>
      </c>
    </row>
    <row r="12" spans="1:7" s="17" customFormat="1" ht="11.25" customHeight="1" x14ac:dyDescent="0.2">
      <c r="A12" s="43" t="s">
        <v>14</v>
      </c>
      <c r="B12" s="8">
        <v>63200</v>
      </c>
      <c r="C12" s="8">
        <v>61800</v>
      </c>
      <c r="D12" s="6">
        <v>18000</v>
      </c>
      <c r="G12" s="41"/>
    </row>
    <row r="13" spans="1:7" s="17" customFormat="1" ht="11.25" customHeight="1" x14ac:dyDescent="0.2">
      <c r="A13" s="43" t="s">
        <v>15</v>
      </c>
      <c r="B13" s="76">
        <v>54700</v>
      </c>
      <c r="C13" s="76">
        <v>53500</v>
      </c>
      <c r="D13" s="6">
        <v>18000</v>
      </c>
    </row>
    <row r="14" spans="1:7" s="17" customFormat="1" ht="11.25" customHeight="1" x14ac:dyDescent="0.2">
      <c r="A14" s="43" t="s">
        <v>16</v>
      </c>
      <c r="B14" s="57">
        <v>56700</v>
      </c>
      <c r="C14" s="57">
        <v>55400</v>
      </c>
      <c r="D14" s="6">
        <v>18000</v>
      </c>
    </row>
    <row r="15" spans="1:7" s="17" customFormat="1" ht="11.25" customHeight="1" x14ac:dyDescent="0.2">
      <c r="A15" s="43" t="s">
        <v>17</v>
      </c>
      <c r="B15" s="76">
        <v>36300</v>
      </c>
      <c r="C15" s="76">
        <v>35500</v>
      </c>
      <c r="D15" s="6">
        <v>18000</v>
      </c>
    </row>
    <row r="16" spans="1:7" s="17" customFormat="1" ht="11.25" customHeight="1" x14ac:dyDescent="0.2">
      <c r="A16" s="43" t="s">
        <v>18</v>
      </c>
      <c r="B16" s="76">
        <v>44400</v>
      </c>
      <c r="C16" s="76">
        <v>43400</v>
      </c>
      <c r="D16" s="6">
        <v>18000</v>
      </c>
    </row>
    <row r="17" spans="1:5" s="17" customFormat="1" ht="11.25" customHeight="1" x14ac:dyDescent="0.2">
      <c r="A17" s="78" t="s">
        <v>133</v>
      </c>
      <c r="B17" s="58">
        <v>660000</v>
      </c>
      <c r="C17" s="58">
        <v>645000</v>
      </c>
      <c r="D17" s="58">
        <v>220000</v>
      </c>
    </row>
    <row r="18" spans="1:5" s="17" customFormat="1" ht="11.25" customHeight="1" x14ac:dyDescent="0.2">
      <c r="A18" s="107" t="s">
        <v>77</v>
      </c>
      <c r="B18" s="107"/>
      <c r="C18" s="107"/>
      <c r="D18" s="107"/>
    </row>
    <row r="19" spans="1:5" s="17" customFormat="1" ht="11.25" customHeight="1" x14ac:dyDescent="0.2">
      <c r="A19" s="59" t="s">
        <v>19</v>
      </c>
      <c r="B19" s="56">
        <v>43100</v>
      </c>
      <c r="C19" s="56">
        <v>42200</v>
      </c>
      <c r="D19" s="56">
        <v>18000</v>
      </c>
    </row>
    <row r="20" spans="1:5" s="17" customFormat="1" ht="11.25" customHeight="1" x14ac:dyDescent="0.2">
      <c r="A20" s="43" t="s">
        <v>20</v>
      </c>
      <c r="B20" s="42">
        <v>53000</v>
      </c>
      <c r="C20" s="42">
        <v>51900</v>
      </c>
      <c r="D20" s="42">
        <v>18000</v>
      </c>
    </row>
    <row r="21" spans="1:5" s="17" customFormat="1" ht="11.25" customHeight="1" x14ac:dyDescent="0.2">
      <c r="A21" s="63" t="s">
        <v>95</v>
      </c>
      <c r="B21" s="58">
        <v>96200</v>
      </c>
      <c r="C21" s="58">
        <v>94000</v>
      </c>
      <c r="D21" s="58">
        <v>36000</v>
      </c>
    </row>
    <row r="22" spans="1:5" ht="11.25" customHeight="1" x14ac:dyDescent="0.2">
      <c r="A22" s="100" t="s">
        <v>119</v>
      </c>
      <c r="B22" s="100"/>
      <c r="C22" s="100"/>
      <c r="D22" s="100"/>
      <c r="E22" s="17"/>
    </row>
    <row r="23" spans="1:5" ht="22.5" customHeight="1" x14ac:dyDescent="0.2">
      <c r="A23" s="103" t="s">
        <v>120</v>
      </c>
      <c r="B23" s="103"/>
      <c r="C23" s="103"/>
      <c r="D23" s="103"/>
    </row>
    <row r="24" spans="1:5" ht="11.25" customHeight="1" x14ac:dyDescent="0.2">
      <c r="A24" s="108" t="s">
        <v>164</v>
      </c>
      <c r="B24" s="108"/>
      <c r="C24" s="108"/>
      <c r="D24" s="108"/>
    </row>
    <row r="25" spans="1:5" ht="11.25" customHeight="1" x14ac:dyDescent="0.2">
      <c r="A25" s="20"/>
    </row>
    <row r="26" spans="1:5" ht="11.25" customHeight="1" x14ac:dyDescent="0.2">
      <c r="B26" s="21"/>
      <c r="C26" s="21"/>
    </row>
    <row r="28" spans="1:5" ht="11.25" customHeight="1" x14ac:dyDescent="0.2">
      <c r="B28" s="22"/>
      <c r="C28" s="22"/>
      <c r="D28" s="22"/>
    </row>
    <row r="29" spans="1:5" ht="11.25" customHeight="1" x14ac:dyDescent="0.2">
      <c r="A29" s="23"/>
    </row>
  </sheetData>
  <mergeCells count="10">
    <mergeCell ref="A24:D24"/>
    <mergeCell ref="A5:D5"/>
    <mergeCell ref="A22:D22"/>
    <mergeCell ref="A23:D23"/>
    <mergeCell ref="A1:D1"/>
    <mergeCell ref="A2:D2"/>
    <mergeCell ref="A3:A4"/>
    <mergeCell ref="B3:C3"/>
    <mergeCell ref="D3:D4"/>
    <mergeCell ref="A18:D18"/>
  </mergeCells>
  <printOptions horizontalCentered="1"/>
  <pageMargins left="0.5" right="0.5" top="0.5" bottom="0.75" header="0.511811023622047" footer="0.511811023622047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showGridLines="0" zoomScaleNormal="100" workbookViewId="0">
      <selection sqref="A1:B1"/>
    </sheetView>
  </sheetViews>
  <sheetFormatPr defaultColWidth="12.5" defaultRowHeight="11.25" customHeight="1" x14ac:dyDescent="0.2"/>
  <cols>
    <col min="1" max="1" width="32.83203125" style="24" customWidth="1"/>
    <col min="2" max="2" width="15.33203125" style="24" customWidth="1"/>
    <col min="3" max="16384" width="12.5" style="25"/>
  </cols>
  <sheetData>
    <row r="1" spans="1:9" ht="11.25" customHeight="1" x14ac:dyDescent="0.2">
      <c r="A1" s="102" t="s">
        <v>121</v>
      </c>
      <c r="B1" s="102"/>
    </row>
    <row r="2" spans="1:9" ht="23.1" customHeight="1" x14ac:dyDescent="0.2">
      <c r="A2" s="109" t="s">
        <v>96</v>
      </c>
      <c r="B2" s="109"/>
    </row>
    <row r="3" spans="1:9" ht="11.25" customHeight="1" x14ac:dyDescent="0.2">
      <c r="A3" s="64" t="s">
        <v>11</v>
      </c>
      <c r="B3" s="51" t="s">
        <v>97</v>
      </c>
    </row>
    <row r="4" spans="1:9" ht="11.25" customHeight="1" x14ac:dyDescent="0.2">
      <c r="A4" s="107" t="s">
        <v>1</v>
      </c>
      <c r="B4" s="107"/>
    </row>
    <row r="5" spans="1:9" ht="11.25" customHeight="1" x14ac:dyDescent="0.2">
      <c r="A5" s="43" t="s">
        <v>20</v>
      </c>
      <c r="B5" s="42">
        <v>1360000</v>
      </c>
    </row>
    <row r="6" spans="1:9" ht="11.25" customHeight="1" x14ac:dyDescent="0.2">
      <c r="A6" s="43" t="s">
        <v>21</v>
      </c>
      <c r="B6" s="42">
        <v>1380000</v>
      </c>
    </row>
    <row r="7" spans="1:9" ht="11.25" customHeight="1" x14ac:dyDescent="0.2">
      <c r="A7" s="43" t="s">
        <v>22</v>
      </c>
      <c r="B7" s="42">
        <v>1420000</v>
      </c>
    </row>
    <row r="8" spans="1:9" ht="11.25" customHeight="1" x14ac:dyDescent="0.2">
      <c r="A8" s="43" t="s">
        <v>23</v>
      </c>
      <c r="B8" s="42">
        <v>1440000</v>
      </c>
    </row>
    <row r="9" spans="1:9" ht="11.25" customHeight="1" x14ac:dyDescent="0.25">
      <c r="A9" s="43" t="s">
        <v>2</v>
      </c>
      <c r="B9" s="42">
        <v>1440000</v>
      </c>
      <c r="I9" s="38"/>
    </row>
    <row r="10" spans="1:9" ht="11.25" customHeight="1" x14ac:dyDescent="0.25">
      <c r="A10" s="43" t="s">
        <v>3</v>
      </c>
      <c r="B10" s="42">
        <v>1460000</v>
      </c>
      <c r="I10" s="38"/>
    </row>
    <row r="11" spans="1:9" ht="11.25" customHeight="1" x14ac:dyDescent="0.2">
      <c r="A11" s="43" t="s">
        <v>14</v>
      </c>
      <c r="B11" s="42">
        <v>1510000</v>
      </c>
      <c r="I11" s="26"/>
    </row>
    <row r="12" spans="1:9" ht="11.25" customHeight="1" x14ac:dyDescent="0.2">
      <c r="A12" s="43" t="s">
        <v>15</v>
      </c>
      <c r="B12" s="42">
        <v>1590000</v>
      </c>
    </row>
    <row r="13" spans="1:9" ht="11.25" customHeight="1" x14ac:dyDescent="0.2">
      <c r="A13" s="43" t="s">
        <v>16</v>
      </c>
      <c r="B13" s="42">
        <v>1510000</v>
      </c>
    </row>
    <row r="14" spans="1:9" ht="11.25" customHeight="1" x14ac:dyDescent="0.2">
      <c r="A14" s="43" t="s">
        <v>17</v>
      </c>
      <c r="B14" s="42">
        <v>1350000</v>
      </c>
    </row>
    <row r="15" spans="1:9" ht="11.25" customHeight="1" x14ac:dyDescent="0.2">
      <c r="A15" s="43" t="s">
        <v>18</v>
      </c>
      <c r="B15" s="42">
        <v>1370000</v>
      </c>
    </row>
    <row r="16" spans="1:9" ht="11.25" customHeight="1" x14ac:dyDescent="0.2">
      <c r="A16" s="78" t="s">
        <v>95</v>
      </c>
      <c r="B16" s="42">
        <v>2750000</v>
      </c>
    </row>
    <row r="17" spans="1:2" ht="11.25" customHeight="1" x14ac:dyDescent="0.2">
      <c r="A17" s="52" t="s">
        <v>46</v>
      </c>
      <c r="B17" s="42">
        <v>17200000</v>
      </c>
    </row>
    <row r="18" spans="1:2" ht="11.25" customHeight="1" x14ac:dyDescent="0.2">
      <c r="A18" s="107" t="s">
        <v>77</v>
      </c>
      <c r="B18" s="107"/>
    </row>
    <row r="19" spans="1:2" ht="11.25" customHeight="1" x14ac:dyDescent="0.2">
      <c r="A19" s="59" t="s">
        <v>19</v>
      </c>
      <c r="B19" s="56">
        <v>1540000</v>
      </c>
    </row>
    <row r="20" spans="1:2" ht="11.25" customHeight="1" x14ac:dyDescent="0.2">
      <c r="A20" s="43" t="s">
        <v>20</v>
      </c>
      <c r="B20" s="42">
        <v>1500000</v>
      </c>
    </row>
    <row r="21" spans="1:2" ht="11.25" customHeight="1" x14ac:dyDescent="0.2">
      <c r="A21" s="63" t="s">
        <v>95</v>
      </c>
      <c r="B21" s="58">
        <v>3030000</v>
      </c>
    </row>
  </sheetData>
  <mergeCells count="4">
    <mergeCell ref="A1:B1"/>
    <mergeCell ref="A2:B2"/>
    <mergeCell ref="A4:B4"/>
    <mergeCell ref="A18:B18"/>
  </mergeCells>
  <printOptions horizontalCentered="1"/>
  <pageMargins left="0.51181102362204722" right="0.51181102362204722" top="0.51181102362204722" bottom="0.74803149606299213" header="0.51181102362204722" footer="0.51181102362204722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A65AE-2FE4-4612-AD7D-DB5EC134087C}">
  <dimension ref="A1:L22"/>
  <sheetViews>
    <sheetView showGridLines="0" zoomScaleNormal="100" workbookViewId="0">
      <selection sqref="A1:H1"/>
    </sheetView>
  </sheetViews>
  <sheetFormatPr defaultRowHeight="11.25" x14ac:dyDescent="0.2"/>
  <cols>
    <col min="1" max="1" width="34" customWidth="1"/>
    <col min="2" max="2" width="27.1640625" style="86" customWidth="1"/>
    <col min="3" max="3" width="12.33203125" customWidth="1"/>
    <col min="4" max="4" width="15.33203125" customWidth="1"/>
    <col min="5" max="5" width="12.33203125" customWidth="1"/>
    <col min="6" max="6" width="15.33203125" customWidth="1"/>
    <col min="7" max="7" width="12.33203125" customWidth="1"/>
    <col min="8" max="8" width="15.33203125" customWidth="1"/>
  </cols>
  <sheetData>
    <row r="1" spans="1:12" x14ac:dyDescent="0.2">
      <c r="A1" s="102" t="s">
        <v>122</v>
      </c>
      <c r="B1" s="102"/>
      <c r="C1" s="102"/>
      <c r="D1" s="102"/>
      <c r="E1" s="102"/>
      <c r="F1" s="102"/>
      <c r="G1" s="102"/>
      <c r="H1" s="102"/>
    </row>
    <row r="2" spans="1:12" x14ac:dyDescent="0.2">
      <c r="A2" s="109" t="s">
        <v>98</v>
      </c>
      <c r="B2" s="109"/>
      <c r="C2" s="109"/>
      <c r="D2" s="109"/>
      <c r="E2" s="109"/>
      <c r="F2" s="109"/>
      <c r="G2" s="109"/>
      <c r="H2" s="109"/>
    </row>
    <row r="3" spans="1:12" x14ac:dyDescent="0.2">
      <c r="A3" s="113" t="s">
        <v>25</v>
      </c>
      <c r="B3" s="113" t="s">
        <v>134</v>
      </c>
      <c r="C3" s="107" t="s">
        <v>78</v>
      </c>
      <c r="D3" s="107"/>
      <c r="E3" s="107"/>
      <c r="F3" s="107"/>
      <c r="G3" s="114" t="s">
        <v>1</v>
      </c>
      <c r="H3" s="114"/>
    </row>
    <row r="4" spans="1:12" x14ac:dyDescent="0.2">
      <c r="A4" s="113"/>
      <c r="B4" s="113"/>
      <c r="C4" s="107" t="s">
        <v>20</v>
      </c>
      <c r="D4" s="107"/>
      <c r="E4" s="107" t="s">
        <v>123</v>
      </c>
      <c r="F4" s="107"/>
      <c r="G4" s="115"/>
      <c r="H4" s="115"/>
    </row>
    <row r="5" spans="1:12" ht="21" x14ac:dyDescent="0.2">
      <c r="A5" s="113"/>
      <c r="B5" s="113"/>
      <c r="C5" s="77" t="s">
        <v>24</v>
      </c>
      <c r="D5" s="77" t="s">
        <v>26</v>
      </c>
      <c r="E5" s="62" t="s">
        <v>24</v>
      </c>
      <c r="F5" s="62" t="s">
        <v>26</v>
      </c>
      <c r="G5" s="55" t="s">
        <v>24</v>
      </c>
      <c r="H5" s="55" t="s">
        <v>26</v>
      </c>
    </row>
    <row r="6" spans="1:12" ht="33.75" x14ac:dyDescent="0.2">
      <c r="A6" s="79" t="s">
        <v>7</v>
      </c>
      <c r="B6" s="80" t="s">
        <v>135</v>
      </c>
      <c r="C6" s="56">
        <v>290</v>
      </c>
      <c r="D6" s="66">
        <v>261</v>
      </c>
      <c r="E6" s="42">
        <v>3560</v>
      </c>
      <c r="F6" s="67">
        <v>8400</v>
      </c>
      <c r="G6" s="56">
        <v>31200</v>
      </c>
      <c r="H6" s="66">
        <v>42400</v>
      </c>
    </row>
    <row r="7" spans="1:12" x14ac:dyDescent="0.2">
      <c r="A7" s="81" t="s">
        <v>30</v>
      </c>
      <c r="B7" s="82" t="s">
        <v>136</v>
      </c>
      <c r="C7" s="42">
        <v>0</v>
      </c>
      <c r="D7" s="42">
        <v>0</v>
      </c>
      <c r="E7" s="42">
        <v>0</v>
      </c>
      <c r="F7" s="42">
        <v>0</v>
      </c>
      <c r="G7" s="42">
        <v>0</v>
      </c>
      <c r="H7" s="42">
        <v>0</v>
      </c>
    </row>
    <row r="8" spans="1:12" x14ac:dyDescent="0.2">
      <c r="A8" s="81" t="s">
        <v>137</v>
      </c>
      <c r="B8" s="82" t="s">
        <v>138</v>
      </c>
      <c r="C8" s="92">
        <v>365</v>
      </c>
      <c r="D8" s="42">
        <v>1070</v>
      </c>
      <c r="E8" s="42">
        <v>785</v>
      </c>
      <c r="F8" s="42">
        <v>2000</v>
      </c>
      <c r="G8" s="42">
        <v>4140</v>
      </c>
      <c r="H8" s="42">
        <v>9750</v>
      </c>
    </row>
    <row r="9" spans="1:12" ht="12" x14ac:dyDescent="0.2">
      <c r="A9" s="81" t="s">
        <v>139</v>
      </c>
      <c r="B9" s="82" t="s">
        <v>140</v>
      </c>
      <c r="C9" s="42">
        <v>0</v>
      </c>
      <c r="D9" s="42">
        <v>0</v>
      </c>
      <c r="E9" s="42">
        <v>0</v>
      </c>
      <c r="F9" s="42">
        <v>0</v>
      </c>
      <c r="G9" s="42">
        <v>104</v>
      </c>
      <c r="H9" s="42">
        <v>65</v>
      </c>
      <c r="K9" s="94"/>
    </row>
    <row r="10" spans="1:12" ht="12" x14ac:dyDescent="0.2">
      <c r="A10" s="81" t="s">
        <v>36</v>
      </c>
      <c r="B10" t="s">
        <v>141</v>
      </c>
      <c r="C10" s="42">
        <v>7460</v>
      </c>
      <c r="D10" s="42">
        <v>23700</v>
      </c>
      <c r="E10" s="42">
        <v>15200</v>
      </c>
      <c r="F10" s="42">
        <v>48600</v>
      </c>
      <c r="G10" s="42">
        <v>101000</v>
      </c>
      <c r="H10" s="42">
        <v>307000</v>
      </c>
      <c r="I10" s="94"/>
    </row>
    <row r="11" spans="1:12" x14ac:dyDescent="0.2">
      <c r="A11" s="81" t="s">
        <v>35</v>
      </c>
      <c r="B11" s="82" t="s">
        <v>142</v>
      </c>
      <c r="C11" s="42">
        <v>33</v>
      </c>
      <c r="D11" s="42">
        <v>217</v>
      </c>
      <c r="E11" s="42">
        <v>177</v>
      </c>
      <c r="F11" s="42">
        <v>1070</v>
      </c>
      <c r="G11" s="42">
        <v>1260</v>
      </c>
      <c r="H11" s="42">
        <v>6360</v>
      </c>
    </row>
    <row r="12" spans="1:12" ht="12" x14ac:dyDescent="0.2">
      <c r="A12" s="81" t="s">
        <v>38</v>
      </c>
      <c r="B12" t="s">
        <v>143</v>
      </c>
      <c r="C12" s="42">
        <v>19</v>
      </c>
      <c r="D12" s="42">
        <v>159</v>
      </c>
      <c r="E12" s="42">
        <v>113</v>
      </c>
      <c r="F12" s="42">
        <v>528</v>
      </c>
      <c r="G12" s="42">
        <v>1480</v>
      </c>
      <c r="H12" s="42">
        <v>6820</v>
      </c>
      <c r="J12" s="93"/>
      <c r="K12" s="93"/>
    </row>
    <row r="13" spans="1:12" ht="12" x14ac:dyDescent="0.2">
      <c r="A13" s="81" t="s">
        <v>37</v>
      </c>
      <c r="B13" s="82" t="s">
        <v>144</v>
      </c>
      <c r="C13" s="42">
        <v>8020</v>
      </c>
      <c r="D13" s="42">
        <v>8970</v>
      </c>
      <c r="E13" s="42">
        <v>16700</v>
      </c>
      <c r="F13" s="42">
        <v>18700</v>
      </c>
      <c r="G13" s="42">
        <v>79600</v>
      </c>
      <c r="H13" s="42">
        <v>86600</v>
      </c>
      <c r="I13" s="93"/>
    </row>
    <row r="14" spans="1:12" x14ac:dyDescent="0.2">
      <c r="A14" s="81" t="s">
        <v>34</v>
      </c>
      <c r="B14" s="82" t="s">
        <v>145</v>
      </c>
      <c r="C14" s="42">
        <v>45</v>
      </c>
      <c r="D14" s="42">
        <v>344</v>
      </c>
      <c r="E14" s="42">
        <v>83</v>
      </c>
      <c r="F14" s="42">
        <v>694</v>
      </c>
      <c r="G14" s="42">
        <v>254</v>
      </c>
      <c r="H14" s="42">
        <v>1170</v>
      </c>
    </row>
    <row r="15" spans="1:12" ht="22.5" x14ac:dyDescent="0.2">
      <c r="A15" s="81" t="s">
        <v>8</v>
      </c>
      <c r="B15" s="83" t="s">
        <v>146</v>
      </c>
      <c r="C15" s="42">
        <v>53700</v>
      </c>
      <c r="D15" s="42">
        <v>183000</v>
      </c>
      <c r="E15" s="42">
        <v>108000</v>
      </c>
      <c r="F15" s="42">
        <v>365000</v>
      </c>
      <c r="G15" s="42">
        <v>671000</v>
      </c>
      <c r="H15" s="42">
        <v>2030000</v>
      </c>
      <c r="L15" s="93"/>
    </row>
    <row r="16" spans="1:12" x14ac:dyDescent="0.2">
      <c r="A16" s="81" t="s">
        <v>27</v>
      </c>
      <c r="B16" s="82" t="s">
        <v>147</v>
      </c>
      <c r="C16" s="42">
        <v>144</v>
      </c>
      <c r="D16" s="42">
        <v>573</v>
      </c>
      <c r="E16" s="42">
        <v>318</v>
      </c>
      <c r="F16" s="42">
        <v>1200</v>
      </c>
      <c r="G16" s="42">
        <v>3700</v>
      </c>
      <c r="H16" s="42">
        <v>12000</v>
      </c>
    </row>
    <row r="17" spans="1:10" x14ac:dyDescent="0.2">
      <c r="A17" s="81" t="s">
        <v>33</v>
      </c>
      <c r="B17" s="82" t="s">
        <v>148</v>
      </c>
      <c r="C17" s="42">
        <v>415</v>
      </c>
      <c r="D17" s="42">
        <v>730</v>
      </c>
      <c r="E17" s="42">
        <v>886</v>
      </c>
      <c r="F17" s="42">
        <v>1590</v>
      </c>
      <c r="G17" s="42">
        <v>9750</v>
      </c>
      <c r="H17" s="42">
        <v>17300</v>
      </c>
    </row>
    <row r="18" spans="1:10" ht="22.5" x14ac:dyDescent="0.2">
      <c r="A18" s="81" t="s">
        <v>32</v>
      </c>
      <c r="B18" s="83" t="s">
        <v>149</v>
      </c>
      <c r="C18" s="42">
        <v>753</v>
      </c>
      <c r="D18" s="42">
        <v>3070</v>
      </c>
      <c r="E18" s="42">
        <v>1380</v>
      </c>
      <c r="F18" s="42">
        <v>6180</v>
      </c>
      <c r="G18" s="42">
        <v>12800</v>
      </c>
      <c r="H18" s="42">
        <v>52400</v>
      </c>
      <c r="I18" s="93"/>
      <c r="J18" s="93"/>
    </row>
    <row r="19" spans="1:10" ht="12" x14ac:dyDescent="0.2">
      <c r="A19" s="81" t="s">
        <v>28</v>
      </c>
      <c r="B19" s="82" t="s">
        <v>150</v>
      </c>
      <c r="C19" s="42">
        <v>142</v>
      </c>
      <c r="D19" s="42">
        <v>602</v>
      </c>
      <c r="E19" s="42">
        <v>411</v>
      </c>
      <c r="F19" s="42">
        <v>1740</v>
      </c>
      <c r="G19" s="42">
        <v>3960</v>
      </c>
      <c r="H19" s="42">
        <v>16200</v>
      </c>
      <c r="I19" s="93"/>
      <c r="J19" s="93"/>
    </row>
    <row r="20" spans="1:10" ht="12" x14ac:dyDescent="0.2">
      <c r="A20" s="84" t="s">
        <v>29</v>
      </c>
      <c r="B20" s="85" t="s">
        <v>151</v>
      </c>
      <c r="C20" s="42">
        <v>218</v>
      </c>
      <c r="D20" s="42">
        <v>419</v>
      </c>
      <c r="E20" s="42">
        <v>418</v>
      </c>
      <c r="F20" s="42">
        <v>951</v>
      </c>
      <c r="G20" s="42">
        <v>1810</v>
      </c>
      <c r="H20" s="42">
        <v>8440</v>
      </c>
      <c r="I20" s="93"/>
    </row>
    <row r="21" spans="1:10" x14ac:dyDescent="0.2">
      <c r="A21" s="111" t="s">
        <v>79</v>
      </c>
      <c r="B21" s="111"/>
      <c r="C21" s="111"/>
      <c r="D21" s="111"/>
      <c r="E21" s="111"/>
      <c r="F21" s="111"/>
      <c r="G21" s="111"/>
      <c r="H21" s="111"/>
    </row>
    <row r="22" spans="1:10" x14ac:dyDescent="0.2">
      <c r="A22" s="112" t="s">
        <v>152</v>
      </c>
      <c r="B22" s="112"/>
      <c r="C22" s="112"/>
      <c r="D22" s="112"/>
      <c r="E22" s="112"/>
      <c r="F22" s="112"/>
      <c r="G22" s="112"/>
      <c r="H22" s="112"/>
    </row>
  </sheetData>
  <mergeCells count="10">
    <mergeCell ref="A21:H21"/>
    <mergeCell ref="A22:H22"/>
    <mergeCell ref="A1:H1"/>
    <mergeCell ref="A2:H2"/>
    <mergeCell ref="A3:A5"/>
    <mergeCell ref="B3:B5"/>
    <mergeCell ref="C3:F3"/>
    <mergeCell ref="G3:H4"/>
    <mergeCell ref="C4:D4"/>
    <mergeCell ref="E4:F4"/>
  </mergeCells>
  <pageMargins left="0.2" right="0.2" top="0.75" bottom="0.7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O33"/>
  <sheetViews>
    <sheetView showGridLines="0" zoomScaleNormal="100" workbookViewId="0">
      <selection sqref="A1:G1"/>
    </sheetView>
  </sheetViews>
  <sheetFormatPr defaultColWidth="9.33203125" defaultRowHeight="11.25" customHeight="1" x14ac:dyDescent="0.2"/>
  <cols>
    <col min="1" max="1" width="30.83203125" style="2" customWidth="1"/>
    <col min="2" max="2" width="11.5" style="2" bestFit="1" customWidth="1"/>
    <col min="3" max="3" width="17" style="2" customWidth="1"/>
    <col min="4" max="4" width="10.1640625" style="2" customWidth="1"/>
    <col min="5" max="5" width="11.5" style="2" bestFit="1" customWidth="1"/>
    <col min="6" max="6" width="18" style="3" customWidth="1"/>
    <col min="7" max="7" width="7.83203125" style="2" customWidth="1"/>
    <col min="8" max="11" width="9.33203125" style="3"/>
    <col min="12" max="12" width="9.6640625" style="3" bestFit="1" customWidth="1"/>
    <col min="13" max="16362" width="9.33203125" style="3"/>
    <col min="16363" max="16369" width="16" style="3" customWidth="1"/>
    <col min="16370" max="16384" width="16" customWidth="1"/>
  </cols>
  <sheetData>
    <row r="1" spans="1:12" ht="11.25" customHeight="1" x14ac:dyDescent="0.2">
      <c r="A1" s="102" t="s">
        <v>124</v>
      </c>
      <c r="B1" s="102"/>
      <c r="C1" s="102"/>
      <c r="D1" s="102"/>
      <c r="E1" s="102"/>
      <c r="F1" s="102"/>
      <c r="G1" s="102"/>
    </row>
    <row r="2" spans="1:12" ht="11.25" customHeight="1" x14ac:dyDescent="0.2">
      <c r="A2" s="101" t="s">
        <v>99</v>
      </c>
      <c r="B2" s="101"/>
      <c r="C2" s="101"/>
      <c r="D2" s="101"/>
      <c r="E2" s="101"/>
      <c r="F2" s="101"/>
      <c r="G2" s="101"/>
    </row>
    <row r="3" spans="1:12" ht="11.25" customHeight="1" x14ac:dyDescent="0.2">
      <c r="A3" s="106" t="s">
        <v>39</v>
      </c>
      <c r="B3" s="118" t="s">
        <v>40</v>
      </c>
      <c r="C3" s="118"/>
      <c r="D3" s="118"/>
      <c r="E3" s="107" t="s">
        <v>6</v>
      </c>
      <c r="F3" s="107"/>
      <c r="G3" s="107"/>
    </row>
    <row r="4" spans="1:12" ht="11.25" customHeight="1" x14ac:dyDescent="0.2">
      <c r="A4" s="105"/>
      <c r="B4" s="107" t="s">
        <v>77</v>
      </c>
      <c r="C4" s="107"/>
      <c r="D4" s="105" t="s">
        <v>160</v>
      </c>
      <c r="E4" s="118" t="s">
        <v>77</v>
      </c>
      <c r="F4" s="118"/>
      <c r="G4" s="105" t="s">
        <v>160</v>
      </c>
    </row>
    <row r="5" spans="1:12" ht="13.5" customHeight="1" x14ac:dyDescent="0.2">
      <c r="A5" s="105"/>
      <c r="B5" s="54" t="s">
        <v>20</v>
      </c>
      <c r="C5" s="53" t="s">
        <v>123</v>
      </c>
      <c r="D5" s="105"/>
      <c r="E5" s="54" t="s">
        <v>20</v>
      </c>
      <c r="F5" s="54" t="s">
        <v>123</v>
      </c>
      <c r="G5" s="105"/>
    </row>
    <row r="6" spans="1:12" ht="11.25" customHeight="1" x14ac:dyDescent="0.2">
      <c r="A6" s="119" t="s">
        <v>125</v>
      </c>
      <c r="B6" s="119"/>
      <c r="C6" s="119"/>
      <c r="D6" s="119"/>
      <c r="E6" s="119"/>
      <c r="F6" s="119"/>
      <c r="G6" s="119"/>
    </row>
    <row r="7" spans="1:12" ht="11.25" customHeight="1" x14ac:dyDescent="0.2">
      <c r="A7" s="43" t="s">
        <v>41</v>
      </c>
      <c r="B7" s="69">
        <v>290</v>
      </c>
      <c r="C7" s="69">
        <v>731</v>
      </c>
      <c r="D7" s="69">
        <v>4430</v>
      </c>
      <c r="E7" s="69">
        <v>290</v>
      </c>
      <c r="F7" s="42">
        <v>731</v>
      </c>
      <c r="G7" s="69">
        <v>4430</v>
      </c>
    </row>
    <row r="8" spans="1:12" ht="11.25" customHeight="1" x14ac:dyDescent="0.2">
      <c r="A8" s="43" t="s">
        <v>43</v>
      </c>
      <c r="B8" s="69">
        <v>0</v>
      </c>
      <c r="C8" s="69">
        <v>0</v>
      </c>
      <c r="D8" s="69">
        <v>10900</v>
      </c>
      <c r="E8" s="69">
        <v>0</v>
      </c>
      <c r="F8" s="42">
        <v>0</v>
      </c>
      <c r="G8" s="69">
        <v>10900</v>
      </c>
    </row>
    <row r="9" spans="1:12" ht="11.25" customHeight="1" x14ac:dyDescent="0.2">
      <c r="A9" s="43" t="s">
        <v>76</v>
      </c>
      <c r="B9" s="69">
        <v>0</v>
      </c>
      <c r="C9" s="69">
        <v>2830</v>
      </c>
      <c r="D9" s="69">
        <v>3910</v>
      </c>
      <c r="E9" s="69">
        <v>0</v>
      </c>
      <c r="F9" s="42">
        <v>2830</v>
      </c>
      <c r="G9" s="69">
        <v>3910</v>
      </c>
    </row>
    <row r="10" spans="1:12" ht="11.25" customHeight="1" x14ac:dyDescent="0.2">
      <c r="A10" s="43" t="s">
        <v>45</v>
      </c>
      <c r="B10" s="69">
        <v>0</v>
      </c>
      <c r="C10" s="69">
        <v>0</v>
      </c>
      <c r="D10" s="69">
        <v>11700</v>
      </c>
      <c r="E10" s="69">
        <v>0</v>
      </c>
      <c r="F10" s="42">
        <v>0</v>
      </c>
      <c r="G10" s="69">
        <v>11700</v>
      </c>
    </row>
    <row r="11" spans="1:12" ht="11.25" customHeight="1" x14ac:dyDescent="0.2">
      <c r="A11" s="43" t="s">
        <v>31</v>
      </c>
      <c r="B11" s="69">
        <v>0</v>
      </c>
      <c r="C11" s="42" t="s">
        <v>100</v>
      </c>
      <c r="D11" s="69">
        <v>190</v>
      </c>
      <c r="E11" s="70">
        <v>0</v>
      </c>
      <c r="F11" s="42" t="s">
        <v>100</v>
      </c>
      <c r="G11" s="69">
        <v>190</v>
      </c>
    </row>
    <row r="12" spans="1:12" ht="11.25" customHeight="1" x14ac:dyDescent="0.2">
      <c r="A12" s="65" t="s">
        <v>46</v>
      </c>
      <c r="B12" s="69">
        <v>290</v>
      </c>
      <c r="C12" s="69">
        <v>3560</v>
      </c>
      <c r="D12" s="42">
        <v>31200</v>
      </c>
      <c r="E12" s="69">
        <v>290</v>
      </c>
      <c r="F12" s="42">
        <v>3560</v>
      </c>
      <c r="G12" s="42">
        <v>31200</v>
      </c>
    </row>
    <row r="13" spans="1:12" ht="11.25" customHeight="1" x14ac:dyDescent="0.2">
      <c r="A13" s="107" t="s">
        <v>126</v>
      </c>
      <c r="B13" s="107"/>
      <c r="C13" s="107"/>
      <c r="D13" s="107"/>
      <c r="E13" s="107"/>
      <c r="F13" s="107"/>
      <c r="G13" s="107"/>
    </row>
    <row r="14" spans="1:12" ht="11.25" customHeight="1" x14ac:dyDescent="0.2">
      <c r="A14" s="43" t="s">
        <v>47</v>
      </c>
      <c r="B14" s="69">
        <v>198</v>
      </c>
      <c r="C14" s="69">
        <v>198</v>
      </c>
      <c r="D14" s="69">
        <v>62600</v>
      </c>
      <c r="E14" s="69">
        <v>198</v>
      </c>
      <c r="F14" s="42">
        <v>198</v>
      </c>
      <c r="G14" s="69">
        <v>62600</v>
      </c>
    </row>
    <row r="15" spans="1:12" ht="11.25" customHeight="1" x14ac:dyDescent="0.2">
      <c r="A15" s="43" t="s">
        <v>41</v>
      </c>
      <c r="B15" s="42">
        <v>30300</v>
      </c>
      <c r="C15" s="42">
        <v>65900</v>
      </c>
      <c r="D15" s="42">
        <v>372000</v>
      </c>
      <c r="E15" s="42">
        <v>30300</v>
      </c>
      <c r="F15" s="42">
        <v>65900</v>
      </c>
      <c r="G15" s="42">
        <v>372000</v>
      </c>
      <c r="L15" s="94"/>
    </row>
    <row r="16" spans="1:12" ht="11.25" customHeight="1" x14ac:dyDescent="0.2">
      <c r="A16" s="43" t="s">
        <v>51</v>
      </c>
      <c r="B16" s="42">
        <v>5690</v>
      </c>
      <c r="C16" s="42">
        <v>5690</v>
      </c>
      <c r="D16" s="42">
        <v>11500</v>
      </c>
      <c r="E16" s="42">
        <v>5690</v>
      </c>
      <c r="F16" s="42">
        <v>5690</v>
      </c>
      <c r="G16" s="42">
        <v>11500</v>
      </c>
    </row>
    <row r="17" spans="1:9" ht="11.25" customHeight="1" x14ac:dyDescent="0.2">
      <c r="A17" s="43" t="s">
        <v>44</v>
      </c>
      <c r="B17" s="42">
        <v>12200</v>
      </c>
      <c r="C17" s="42">
        <v>22800</v>
      </c>
      <c r="D17" s="42">
        <v>105000</v>
      </c>
      <c r="E17" s="42">
        <v>12200</v>
      </c>
      <c r="F17" s="42">
        <v>22800</v>
      </c>
      <c r="G17" s="42">
        <v>105000</v>
      </c>
    </row>
    <row r="18" spans="1:9" ht="11.25" customHeight="1" x14ac:dyDescent="0.2">
      <c r="A18" s="43" t="s">
        <v>45</v>
      </c>
      <c r="B18" s="42">
        <v>5290</v>
      </c>
      <c r="C18" s="42">
        <v>13000</v>
      </c>
      <c r="D18" s="42">
        <v>95900</v>
      </c>
      <c r="E18" s="42">
        <v>5290</v>
      </c>
      <c r="F18" s="42">
        <v>13000</v>
      </c>
      <c r="G18" s="42">
        <v>95900</v>
      </c>
    </row>
    <row r="19" spans="1:9" ht="11.25" customHeight="1" x14ac:dyDescent="0.2">
      <c r="A19" s="43" t="s">
        <v>53</v>
      </c>
      <c r="B19" s="69">
        <v>0</v>
      </c>
      <c r="C19" s="69">
        <v>0</v>
      </c>
      <c r="D19" s="69">
        <v>17900</v>
      </c>
      <c r="E19" s="69">
        <v>0</v>
      </c>
      <c r="F19" s="42">
        <v>0</v>
      </c>
      <c r="G19" s="69">
        <v>17900</v>
      </c>
    </row>
    <row r="20" spans="1:9" ht="11.25" customHeight="1" x14ac:dyDescent="0.2">
      <c r="A20" s="43" t="s">
        <v>31</v>
      </c>
      <c r="B20" s="69">
        <v>4</v>
      </c>
      <c r="C20" s="69">
        <v>14</v>
      </c>
      <c r="D20" s="69">
        <v>5210</v>
      </c>
      <c r="E20" s="69">
        <v>4</v>
      </c>
      <c r="F20" s="42">
        <v>14</v>
      </c>
      <c r="G20" s="69">
        <v>5210</v>
      </c>
      <c r="I20" s="94"/>
    </row>
    <row r="21" spans="1:9" ht="11.25" customHeight="1" x14ac:dyDescent="0.2">
      <c r="A21" s="65" t="s">
        <v>46</v>
      </c>
      <c r="B21" s="42">
        <v>53700</v>
      </c>
      <c r="C21" s="42">
        <v>108000</v>
      </c>
      <c r="D21" s="42">
        <v>671000</v>
      </c>
      <c r="E21" s="42">
        <v>53700</v>
      </c>
      <c r="F21" s="42">
        <v>108000</v>
      </c>
      <c r="G21" s="42">
        <v>671000</v>
      </c>
    </row>
    <row r="22" spans="1:9" ht="11.25" customHeight="1" x14ac:dyDescent="0.2">
      <c r="A22" s="107" t="s">
        <v>127</v>
      </c>
      <c r="B22" s="107"/>
      <c r="C22" s="107"/>
      <c r="D22" s="107"/>
      <c r="E22" s="107"/>
      <c r="F22" s="107"/>
      <c r="G22" s="107"/>
    </row>
    <row r="23" spans="1:9" ht="11.25" customHeight="1" x14ac:dyDescent="0.2">
      <c r="A23" s="43" t="s">
        <v>41</v>
      </c>
      <c r="B23" s="42">
        <v>2170</v>
      </c>
      <c r="C23" s="42">
        <v>4130</v>
      </c>
      <c r="D23" s="42">
        <v>28200</v>
      </c>
      <c r="E23" s="42">
        <v>2170</v>
      </c>
      <c r="F23" s="42">
        <v>4130</v>
      </c>
      <c r="G23" s="42">
        <v>28200</v>
      </c>
    </row>
    <row r="24" spans="1:9" ht="11.25" customHeight="1" x14ac:dyDescent="0.2">
      <c r="A24" s="43" t="s">
        <v>49</v>
      </c>
      <c r="B24" s="42">
        <v>156</v>
      </c>
      <c r="C24" s="42">
        <v>942</v>
      </c>
      <c r="D24" s="42">
        <v>2140</v>
      </c>
      <c r="E24" s="42">
        <v>156</v>
      </c>
      <c r="F24" s="42">
        <v>942</v>
      </c>
      <c r="G24" s="42">
        <v>2140</v>
      </c>
    </row>
    <row r="25" spans="1:9" ht="11.25" customHeight="1" x14ac:dyDescent="0.2">
      <c r="A25" s="43" t="s">
        <v>54</v>
      </c>
      <c r="B25" s="42">
        <v>4320</v>
      </c>
      <c r="C25" s="42">
        <v>8070</v>
      </c>
      <c r="D25" s="42">
        <v>51100</v>
      </c>
      <c r="E25" s="42">
        <v>4320</v>
      </c>
      <c r="F25" s="42">
        <v>8070</v>
      </c>
      <c r="G25" s="42">
        <v>51100</v>
      </c>
    </row>
    <row r="26" spans="1:9" ht="11.25" customHeight="1" x14ac:dyDescent="0.2">
      <c r="A26" s="43" t="s">
        <v>52</v>
      </c>
      <c r="B26" s="42">
        <v>302</v>
      </c>
      <c r="C26" s="42">
        <v>590</v>
      </c>
      <c r="D26" s="42">
        <v>10000</v>
      </c>
      <c r="E26" s="42">
        <v>302</v>
      </c>
      <c r="F26" s="42">
        <v>590</v>
      </c>
      <c r="G26" s="42">
        <v>10000</v>
      </c>
    </row>
    <row r="27" spans="1:9" ht="11.25" customHeight="1" x14ac:dyDescent="0.2">
      <c r="A27" s="43" t="s">
        <v>45</v>
      </c>
      <c r="B27" s="42">
        <v>205</v>
      </c>
      <c r="C27" s="42">
        <v>708</v>
      </c>
      <c r="D27" s="42">
        <v>5150</v>
      </c>
      <c r="E27" s="42">
        <v>205</v>
      </c>
      <c r="F27" s="42">
        <v>708</v>
      </c>
      <c r="G27" s="42">
        <v>5130</v>
      </c>
    </row>
    <row r="28" spans="1:9" ht="11.25" customHeight="1" x14ac:dyDescent="0.2">
      <c r="A28" s="43" t="s">
        <v>31</v>
      </c>
      <c r="B28" s="42">
        <v>315</v>
      </c>
      <c r="C28" s="42">
        <v>761</v>
      </c>
      <c r="D28" s="42">
        <v>4410</v>
      </c>
      <c r="E28" s="42">
        <v>315</v>
      </c>
      <c r="F28" s="42">
        <v>761</v>
      </c>
      <c r="G28" s="42">
        <v>4380</v>
      </c>
    </row>
    <row r="29" spans="1:9" ht="10.5" customHeight="1" x14ac:dyDescent="0.2">
      <c r="A29" s="63" t="s">
        <v>46</v>
      </c>
      <c r="B29" s="58">
        <v>7460</v>
      </c>
      <c r="C29" s="58">
        <v>15200</v>
      </c>
      <c r="D29" s="58">
        <v>101000</v>
      </c>
      <c r="E29" s="58">
        <v>7460</v>
      </c>
      <c r="F29" s="58">
        <v>15200</v>
      </c>
      <c r="G29" s="58">
        <v>101000</v>
      </c>
    </row>
    <row r="30" spans="1:9" ht="11.25" customHeight="1" x14ac:dyDescent="0.2">
      <c r="A30" s="111" t="s">
        <v>79</v>
      </c>
      <c r="B30" s="111"/>
      <c r="C30" s="111"/>
      <c r="D30" s="111"/>
      <c r="E30" s="111"/>
      <c r="F30" s="111"/>
      <c r="G30" s="111"/>
    </row>
    <row r="31" spans="1:9" ht="11.25" customHeight="1" x14ac:dyDescent="0.2">
      <c r="A31" s="116" t="s">
        <v>166</v>
      </c>
      <c r="B31" s="116"/>
      <c r="C31" s="116"/>
      <c r="D31" s="116"/>
      <c r="E31" s="116"/>
      <c r="F31" s="116"/>
      <c r="G31" s="116"/>
    </row>
    <row r="32" spans="1:9" ht="10.5" customHeight="1" x14ac:dyDescent="0.2">
      <c r="A32" s="117" t="s">
        <v>128</v>
      </c>
      <c r="B32" s="117"/>
      <c r="C32" s="117"/>
      <c r="D32" s="117"/>
      <c r="E32" s="117"/>
      <c r="F32" s="117"/>
      <c r="G32" s="117"/>
    </row>
    <row r="33" spans="1:7" ht="11.25" customHeight="1" x14ac:dyDescent="0.2">
      <c r="A33" s="117" t="s">
        <v>129</v>
      </c>
      <c r="B33" s="117"/>
      <c r="C33" s="117"/>
      <c r="D33" s="117"/>
      <c r="E33" s="117"/>
      <c r="F33" s="117"/>
      <c r="G33" s="117"/>
    </row>
  </sheetData>
  <mergeCells count="16">
    <mergeCell ref="A31:G31"/>
    <mergeCell ref="A32:G32"/>
    <mergeCell ref="A33:G33"/>
    <mergeCell ref="A2:G2"/>
    <mergeCell ref="A1:G1"/>
    <mergeCell ref="B4:C4"/>
    <mergeCell ref="A3:A5"/>
    <mergeCell ref="D4:D5"/>
    <mergeCell ref="E4:F4"/>
    <mergeCell ref="A6:G6"/>
    <mergeCell ref="A30:G30"/>
    <mergeCell ref="G4:G5"/>
    <mergeCell ref="E3:G3"/>
    <mergeCell ref="B3:D3"/>
    <mergeCell ref="A22:G22"/>
    <mergeCell ref="A13:G13"/>
  </mergeCells>
  <printOptions horizontalCentered="1"/>
  <pageMargins left="0.51181102362204722" right="0.51181102362204722" top="0.51181102362204722" bottom="0.74803149606299213" header="0.51181102362204722" footer="0.51181102362204722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5FED8-5C52-401D-A96C-4F75D55ACF96}">
  <dimension ref="A1:K21"/>
  <sheetViews>
    <sheetView showGridLines="0" zoomScaleNormal="100" workbookViewId="0">
      <selection sqref="A1:H1"/>
    </sheetView>
  </sheetViews>
  <sheetFormatPr defaultRowHeight="11.25" x14ac:dyDescent="0.2"/>
  <cols>
    <col min="1" max="1" width="31.83203125" style="15" customWidth="1"/>
    <col min="2" max="2" width="23.83203125" style="88" customWidth="1"/>
    <col min="3" max="3" width="12.6640625" style="15" customWidth="1"/>
    <col min="4" max="4" width="11.33203125" style="15" customWidth="1"/>
    <col min="5" max="5" width="12.5" style="15" customWidth="1"/>
    <col min="6" max="6" width="11.1640625" customWidth="1"/>
    <col min="7" max="7" width="13" style="15" customWidth="1"/>
    <col min="8" max="8" width="11.83203125" style="15" customWidth="1"/>
  </cols>
  <sheetData>
    <row r="1" spans="1:11" x14ac:dyDescent="0.2">
      <c r="A1" s="121" t="s">
        <v>55</v>
      </c>
      <c r="B1" s="121"/>
      <c r="C1" s="121"/>
      <c r="D1" s="121"/>
      <c r="E1" s="121"/>
      <c r="F1" s="121"/>
      <c r="G1" s="121"/>
      <c r="H1" s="121"/>
    </row>
    <row r="2" spans="1:11" x14ac:dyDescent="0.2">
      <c r="A2" s="101" t="s">
        <v>98</v>
      </c>
      <c r="B2" s="101"/>
      <c r="C2" s="101"/>
      <c r="D2" s="101"/>
      <c r="E2" s="101"/>
      <c r="F2" s="101"/>
      <c r="G2" s="101"/>
      <c r="H2" s="101"/>
    </row>
    <row r="3" spans="1:11" x14ac:dyDescent="0.2">
      <c r="A3" s="105" t="s">
        <v>25</v>
      </c>
      <c r="B3" s="105" t="s">
        <v>153</v>
      </c>
      <c r="C3" s="107" t="s">
        <v>78</v>
      </c>
      <c r="D3" s="107"/>
      <c r="E3" s="107"/>
      <c r="F3" s="107"/>
      <c r="G3" s="105" t="s">
        <v>160</v>
      </c>
      <c r="H3" s="105"/>
    </row>
    <row r="4" spans="1:11" x14ac:dyDescent="0.2">
      <c r="A4" s="106"/>
      <c r="B4" s="106"/>
      <c r="C4" s="107" t="s">
        <v>20</v>
      </c>
      <c r="D4" s="107"/>
      <c r="E4" s="107" t="s">
        <v>123</v>
      </c>
      <c r="F4" s="107"/>
      <c r="G4" s="118"/>
      <c r="H4" s="118"/>
    </row>
    <row r="5" spans="1:11" ht="31.5" x14ac:dyDescent="0.2">
      <c r="A5" s="118"/>
      <c r="B5" s="118"/>
      <c r="C5" s="68" t="s">
        <v>24</v>
      </c>
      <c r="D5" s="77" t="s">
        <v>26</v>
      </c>
      <c r="E5" s="62" t="s">
        <v>24</v>
      </c>
      <c r="F5" s="62" t="s">
        <v>26</v>
      </c>
      <c r="G5" s="68" t="s">
        <v>24</v>
      </c>
      <c r="H5" s="68" t="s">
        <v>26</v>
      </c>
    </row>
    <row r="6" spans="1:11" ht="12" x14ac:dyDescent="0.2">
      <c r="A6" s="7" t="s">
        <v>7</v>
      </c>
      <c r="B6" s="87" t="s">
        <v>154</v>
      </c>
      <c r="C6" s="10">
        <v>5910</v>
      </c>
      <c r="D6" s="39">
        <v>10200</v>
      </c>
      <c r="E6" s="6">
        <v>14800</v>
      </c>
      <c r="F6" s="37">
        <v>29800</v>
      </c>
      <c r="G6" s="10">
        <v>630000</v>
      </c>
      <c r="H6" s="39">
        <v>1330000</v>
      </c>
      <c r="K6" s="93"/>
    </row>
    <row r="7" spans="1:11" x14ac:dyDescent="0.2">
      <c r="A7" s="43" t="s">
        <v>30</v>
      </c>
      <c r="B7" s="82" t="s">
        <v>136</v>
      </c>
      <c r="C7" s="42">
        <v>677</v>
      </c>
      <c r="D7" s="42">
        <v>1680</v>
      </c>
      <c r="E7" s="42">
        <v>2260</v>
      </c>
      <c r="F7" s="42">
        <v>5480</v>
      </c>
      <c r="G7" s="42">
        <v>20300</v>
      </c>
      <c r="H7" s="42">
        <v>46800</v>
      </c>
    </row>
    <row r="8" spans="1:11" x14ac:dyDescent="0.2">
      <c r="A8" s="43" t="s">
        <v>139</v>
      </c>
      <c r="B8" s="82" t="s">
        <v>155</v>
      </c>
      <c r="C8" s="42">
        <v>690</v>
      </c>
      <c r="D8" s="42">
        <v>1650</v>
      </c>
      <c r="E8" s="42">
        <v>2780</v>
      </c>
      <c r="F8" s="42">
        <v>5700</v>
      </c>
      <c r="G8" s="42">
        <v>20800</v>
      </c>
      <c r="H8" s="42">
        <v>40200</v>
      </c>
    </row>
    <row r="9" spans="1:11" x14ac:dyDescent="0.2">
      <c r="A9" s="43" t="s">
        <v>36</v>
      </c>
      <c r="B9" s="82" t="s">
        <v>156</v>
      </c>
      <c r="C9" s="42">
        <v>8370</v>
      </c>
      <c r="D9" s="42">
        <v>14300</v>
      </c>
      <c r="E9" s="42">
        <v>16400</v>
      </c>
      <c r="F9" s="42">
        <v>27900</v>
      </c>
      <c r="G9" s="42">
        <v>94200</v>
      </c>
      <c r="H9" s="42">
        <v>147000</v>
      </c>
    </row>
    <row r="10" spans="1:11" x14ac:dyDescent="0.2">
      <c r="A10" s="43" t="s">
        <v>35</v>
      </c>
      <c r="B10" s="82" t="s">
        <v>142</v>
      </c>
      <c r="C10" s="42">
        <v>86</v>
      </c>
      <c r="D10" s="42">
        <v>129</v>
      </c>
      <c r="E10" s="42">
        <v>101</v>
      </c>
      <c r="F10" s="42">
        <v>150</v>
      </c>
      <c r="G10" s="42">
        <v>1050</v>
      </c>
      <c r="H10" s="42">
        <v>1170</v>
      </c>
    </row>
    <row r="11" spans="1:11" x14ac:dyDescent="0.2">
      <c r="A11" s="43" t="s">
        <v>38</v>
      </c>
      <c r="B11" s="88" t="s">
        <v>143</v>
      </c>
      <c r="C11" s="42">
        <v>140</v>
      </c>
      <c r="D11" s="42">
        <v>1380</v>
      </c>
      <c r="E11" s="42">
        <v>1020</v>
      </c>
      <c r="F11" s="42">
        <v>2540</v>
      </c>
      <c r="G11" s="42">
        <v>3410</v>
      </c>
      <c r="H11" s="42">
        <v>12100</v>
      </c>
    </row>
    <row r="12" spans="1:11" x14ac:dyDescent="0.2">
      <c r="A12" s="43" t="s">
        <v>37</v>
      </c>
      <c r="B12" s="82" t="s">
        <v>144</v>
      </c>
      <c r="C12" s="42">
        <v>25</v>
      </c>
      <c r="D12" s="42">
        <v>23</v>
      </c>
      <c r="E12" s="42">
        <v>25</v>
      </c>
      <c r="F12" s="42">
        <v>23</v>
      </c>
      <c r="G12" s="42">
        <v>336</v>
      </c>
      <c r="H12" s="42">
        <v>359</v>
      </c>
    </row>
    <row r="13" spans="1:11" x14ac:dyDescent="0.2">
      <c r="A13" s="43" t="s">
        <v>34</v>
      </c>
      <c r="B13" s="82" t="s">
        <v>145</v>
      </c>
      <c r="C13" s="42">
        <v>25</v>
      </c>
      <c r="D13" s="42">
        <v>216</v>
      </c>
      <c r="E13" s="42">
        <v>48</v>
      </c>
      <c r="F13" s="42">
        <v>399</v>
      </c>
      <c r="G13" s="42">
        <v>235</v>
      </c>
      <c r="H13" s="42">
        <v>1800</v>
      </c>
    </row>
    <row r="14" spans="1:11" x14ac:dyDescent="0.2">
      <c r="A14" s="43" t="s">
        <v>8</v>
      </c>
      <c r="B14" s="82" t="s">
        <v>157</v>
      </c>
      <c r="C14" s="42">
        <v>183</v>
      </c>
      <c r="D14" s="42">
        <v>769</v>
      </c>
      <c r="E14" s="42">
        <v>375</v>
      </c>
      <c r="F14" s="42">
        <v>1630</v>
      </c>
      <c r="G14" s="42">
        <v>2600</v>
      </c>
      <c r="H14" s="42">
        <v>9560</v>
      </c>
    </row>
    <row r="15" spans="1:11" x14ac:dyDescent="0.2">
      <c r="A15" s="43" t="s">
        <v>27</v>
      </c>
      <c r="B15" s="82" t="s">
        <v>147</v>
      </c>
      <c r="C15" s="42">
        <v>2230</v>
      </c>
      <c r="D15" s="42">
        <v>5870</v>
      </c>
      <c r="E15" s="42">
        <v>4800</v>
      </c>
      <c r="F15" s="42">
        <v>13200</v>
      </c>
      <c r="G15" s="42">
        <v>28900</v>
      </c>
      <c r="H15" s="42">
        <v>93300</v>
      </c>
    </row>
    <row r="16" spans="1:11" x14ac:dyDescent="0.2">
      <c r="A16" s="43" t="s">
        <v>33</v>
      </c>
      <c r="B16" s="82" t="s">
        <v>148</v>
      </c>
      <c r="C16" s="42">
        <v>1830</v>
      </c>
      <c r="D16" s="42">
        <v>3020</v>
      </c>
      <c r="E16" s="42">
        <v>3210</v>
      </c>
      <c r="F16" s="42">
        <v>5190</v>
      </c>
      <c r="G16" s="42">
        <v>25100</v>
      </c>
      <c r="H16" s="42">
        <v>40600</v>
      </c>
    </row>
    <row r="17" spans="1:8" x14ac:dyDescent="0.2">
      <c r="A17" s="43" t="s">
        <v>32</v>
      </c>
      <c r="B17" s="82" t="s">
        <v>158</v>
      </c>
      <c r="C17" s="42">
        <v>329</v>
      </c>
      <c r="D17" s="42">
        <v>1560</v>
      </c>
      <c r="E17" s="42">
        <v>770</v>
      </c>
      <c r="F17" s="42">
        <v>3440</v>
      </c>
      <c r="G17" s="42">
        <v>5980</v>
      </c>
      <c r="H17" s="42">
        <v>26800</v>
      </c>
    </row>
    <row r="18" spans="1:8" x14ac:dyDescent="0.2">
      <c r="A18" s="43" t="s">
        <v>28</v>
      </c>
      <c r="B18" s="82" t="s">
        <v>150</v>
      </c>
      <c r="C18" s="42">
        <v>153</v>
      </c>
      <c r="D18" s="42">
        <v>901</v>
      </c>
      <c r="E18" s="42">
        <v>253</v>
      </c>
      <c r="F18" s="42">
        <v>1390</v>
      </c>
      <c r="G18" s="42">
        <v>2590</v>
      </c>
      <c r="H18" s="42">
        <v>13300</v>
      </c>
    </row>
    <row r="19" spans="1:8" x14ac:dyDescent="0.2">
      <c r="A19" s="52" t="s">
        <v>29</v>
      </c>
      <c r="B19" s="85" t="s">
        <v>151</v>
      </c>
      <c r="C19" s="42">
        <v>536</v>
      </c>
      <c r="D19" s="42">
        <v>2690</v>
      </c>
      <c r="E19" s="42">
        <v>1090</v>
      </c>
      <c r="F19" s="42">
        <v>5250</v>
      </c>
      <c r="G19" s="42">
        <v>5900</v>
      </c>
      <c r="H19" s="42">
        <v>27000</v>
      </c>
    </row>
    <row r="20" spans="1:8" x14ac:dyDescent="0.2">
      <c r="A20" s="111" t="s">
        <v>80</v>
      </c>
      <c r="B20" s="111"/>
      <c r="C20" s="111"/>
      <c r="D20" s="111"/>
      <c r="E20" s="111"/>
      <c r="F20" s="111"/>
      <c r="G20" s="111"/>
      <c r="H20" s="111"/>
    </row>
    <row r="21" spans="1:8" x14ac:dyDescent="0.2">
      <c r="A21" s="120" t="s">
        <v>159</v>
      </c>
      <c r="B21" s="120"/>
      <c r="C21" s="120"/>
      <c r="D21" s="120"/>
      <c r="E21" s="120"/>
      <c r="F21" s="120"/>
      <c r="G21" s="120"/>
      <c r="H21" s="120"/>
    </row>
  </sheetData>
  <mergeCells count="10">
    <mergeCell ref="A20:H20"/>
    <mergeCell ref="A21:H21"/>
    <mergeCell ref="A1:H1"/>
    <mergeCell ref="A2:H2"/>
    <mergeCell ref="A3:A5"/>
    <mergeCell ref="B3:B5"/>
    <mergeCell ref="C3:F3"/>
    <mergeCell ref="G3:H4"/>
    <mergeCell ref="C4:D4"/>
    <mergeCell ref="E4:F4"/>
  </mergeCells>
  <pageMargins left="0.2" right="0.25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DW31"/>
  <sheetViews>
    <sheetView showGridLines="0" zoomScaleNormal="100" workbookViewId="0">
      <selection sqref="A1:D1"/>
    </sheetView>
  </sheetViews>
  <sheetFormatPr defaultColWidth="9.33203125" defaultRowHeight="11.25" customHeight="1" x14ac:dyDescent="0.2"/>
  <cols>
    <col min="1" max="1" width="29.5" style="2" customWidth="1"/>
    <col min="2" max="2" width="10.83203125" style="2" bestFit="1" customWidth="1"/>
    <col min="3" max="3" width="17.5" style="3" customWidth="1"/>
    <col min="4" max="4" width="11" style="2" customWidth="1"/>
    <col min="5" max="16350" width="9.33203125" style="3"/>
    <col min="16351" max="16384" width="16" customWidth="1"/>
  </cols>
  <sheetData>
    <row r="1" spans="1:4 16351:16351" ht="11.25" customHeight="1" x14ac:dyDescent="0.2">
      <c r="A1" s="122" t="s">
        <v>56</v>
      </c>
      <c r="B1" s="122"/>
      <c r="C1" s="122"/>
      <c r="D1" s="122"/>
    </row>
    <row r="2" spans="1:4 16351:16351" ht="11.25" customHeight="1" x14ac:dyDescent="0.2">
      <c r="A2" s="123" t="s">
        <v>101</v>
      </c>
      <c r="B2" s="123"/>
      <c r="C2" s="123"/>
      <c r="D2" s="123"/>
    </row>
    <row r="3" spans="1:4 16351:16351" ht="11.25" customHeight="1" x14ac:dyDescent="0.2">
      <c r="A3" s="125" t="s">
        <v>39</v>
      </c>
      <c r="B3" s="119" t="s">
        <v>77</v>
      </c>
      <c r="C3" s="119"/>
      <c r="D3" s="125" t="s">
        <v>1</v>
      </c>
    </row>
    <row r="4" spans="1:4 16351:16351" ht="13.15" customHeight="1" x14ac:dyDescent="0.2">
      <c r="A4" s="125"/>
      <c r="B4" s="4" t="s">
        <v>20</v>
      </c>
      <c r="C4" s="54" t="s">
        <v>123</v>
      </c>
      <c r="D4" s="125"/>
    </row>
    <row r="5" spans="1:4 16351:16351" ht="11.25" customHeight="1" x14ac:dyDescent="0.2">
      <c r="A5" s="119" t="s">
        <v>125</v>
      </c>
      <c r="B5" s="119"/>
      <c r="C5" s="119"/>
      <c r="D5" s="119"/>
    </row>
    <row r="6" spans="1:4 16351:16351" ht="11.25" customHeight="1" x14ac:dyDescent="0.2">
      <c r="A6" s="5" t="s">
        <v>47</v>
      </c>
      <c r="B6" s="6">
        <v>0</v>
      </c>
      <c r="C6" s="6">
        <v>0</v>
      </c>
      <c r="D6" s="6">
        <v>46700</v>
      </c>
    </row>
    <row r="7" spans="1:4 16351:16351" ht="11.25" customHeight="1" x14ac:dyDescent="0.2">
      <c r="A7" s="5" t="s">
        <v>48</v>
      </c>
      <c r="B7" s="6">
        <v>0</v>
      </c>
      <c r="C7" s="6">
        <v>0</v>
      </c>
      <c r="D7" s="6">
        <v>56700</v>
      </c>
    </row>
    <row r="8" spans="1:4 16351:16351" ht="11.25" customHeight="1" x14ac:dyDescent="0.2">
      <c r="A8" s="5" t="s">
        <v>41</v>
      </c>
      <c r="B8" s="6">
        <v>5910</v>
      </c>
      <c r="C8" s="6">
        <v>10600</v>
      </c>
      <c r="D8" s="6">
        <v>260000</v>
      </c>
    </row>
    <row r="9" spans="1:4 16351:16351" ht="11.25" customHeight="1" x14ac:dyDescent="0.2">
      <c r="A9" s="5" t="s">
        <v>43</v>
      </c>
      <c r="B9" s="6">
        <v>0</v>
      </c>
      <c r="C9" s="6">
        <v>0</v>
      </c>
      <c r="D9" s="6">
        <v>15700</v>
      </c>
    </row>
    <row r="10" spans="1:4 16351:16351" ht="11.25" customHeight="1" x14ac:dyDescent="0.2">
      <c r="A10" s="5" t="s">
        <v>50</v>
      </c>
      <c r="B10" s="6">
        <v>0</v>
      </c>
      <c r="C10" s="6">
        <v>0</v>
      </c>
      <c r="D10" s="6">
        <v>42500</v>
      </c>
    </row>
    <row r="11" spans="1:4 16351:16351" ht="11.25" customHeight="1" x14ac:dyDescent="0.2">
      <c r="A11" s="5" t="s">
        <v>51</v>
      </c>
      <c r="B11" s="6">
        <v>0</v>
      </c>
      <c r="C11" s="6">
        <v>4160</v>
      </c>
      <c r="D11" s="6">
        <v>111000</v>
      </c>
    </row>
    <row r="12" spans="1:4 16351:16351" ht="11.25" customHeight="1" x14ac:dyDescent="0.2">
      <c r="A12" s="5" t="s">
        <v>52</v>
      </c>
      <c r="B12" s="6">
        <v>0</v>
      </c>
      <c r="C12" s="6">
        <v>0</v>
      </c>
      <c r="D12" s="6">
        <v>18400</v>
      </c>
    </row>
    <row r="13" spans="1:4 16351:16351" ht="11.25" customHeight="1" x14ac:dyDescent="0.2">
      <c r="A13" s="5" t="s">
        <v>53</v>
      </c>
      <c r="B13" s="6">
        <v>0</v>
      </c>
      <c r="C13" s="6">
        <v>0</v>
      </c>
      <c r="D13" s="6">
        <v>78400</v>
      </c>
    </row>
    <row r="14" spans="1:4 16351:16351" ht="11.25" customHeight="1" x14ac:dyDescent="0.2">
      <c r="A14" s="5" t="s">
        <v>31</v>
      </c>
      <c r="B14" s="6">
        <v>4</v>
      </c>
      <c r="C14" s="6">
        <v>4</v>
      </c>
      <c r="D14" s="6">
        <v>501</v>
      </c>
    </row>
    <row r="15" spans="1:4 16351:16351" ht="11.25" customHeight="1" x14ac:dyDescent="0.2">
      <c r="A15" s="16" t="s">
        <v>46</v>
      </c>
      <c r="B15" s="6">
        <v>5910</v>
      </c>
      <c r="C15" s="6">
        <v>14800</v>
      </c>
      <c r="D15" s="6">
        <v>630000</v>
      </c>
    </row>
    <row r="16" spans="1:4 16351:16351" ht="11.25" customHeight="1" x14ac:dyDescent="0.2">
      <c r="A16" s="119" t="s">
        <v>126</v>
      </c>
      <c r="B16" s="119"/>
      <c r="C16" s="119"/>
      <c r="D16" s="119"/>
      <c r="XDW16" s="3"/>
    </row>
    <row r="17" spans="1:8" ht="11.25" customHeight="1" x14ac:dyDescent="0.2">
      <c r="A17" s="5" t="s">
        <v>41</v>
      </c>
      <c r="B17" s="6">
        <v>10</v>
      </c>
      <c r="C17" s="6">
        <v>24</v>
      </c>
      <c r="D17" s="6">
        <v>848</v>
      </c>
    </row>
    <row r="18" spans="1:8" ht="11.25" customHeight="1" x14ac:dyDescent="0.2">
      <c r="A18" s="5" t="s">
        <v>42</v>
      </c>
      <c r="B18" s="6">
        <v>68</v>
      </c>
      <c r="C18" s="6">
        <v>136</v>
      </c>
      <c r="D18" s="6">
        <v>834</v>
      </c>
    </row>
    <row r="19" spans="1:8" ht="11.25" customHeight="1" x14ac:dyDescent="0.2">
      <c r="A19" s="5" t="s">
        <v>44</v>
      </c>
      <c r="B19" s="6">
        <v>104</v>
      </c>
      <c r="C19" s="6">
        <v>212</v>
      </c>
      <c r="D19" s="6">
        <v>869</v>
      </c>
    </row>
    <row r="20" spans="1:8" ht="11.25" customHeight="1" x14ac:dyDescent="0.2">
      <c r="A20" s="5" t="s">
        <v>57</v>
      </c>
      <c r="B20" s="8">
        <v>1</v>
      </c>
      <c r="C20" s="6">
        <v>3</v>
      </c>
      <c r="D20" s="8">
        <v>48</v>
      </c>
    </row>
    <row r="21" spans="1:8" ht="11.25" customHeight="1" x14ac:dyDescent="0.2">
      <c r="A21" s="16" t="s">
        <v>46</v>
      </c>
      <c r="B21" s="6">
        <v>183</v>
      </c>
      <c r="C21" s="6">
        <v>375</v>
      </c>
      <c r="D21" s="6">
        <v>2600</v>
      </c>
    </row>
    <row r="22" spans="1:8" ht="11.25" customHeight="1" x14ac:dyDescent="0.2">
      <c r="A22" s="119" t="s">
        <v>127</v>
      </c>
      <c r="B22" s="119"/>
      <c r="C22" s="119"/>
      <c r="D22" s="119"/>
    </row>
    <row r="23" spans="1:8" ht="11.25" customHeight="1" x14ac:dyDescent="0.2">
      <c r="A23" s="5" t="s">
        <v>48</v>
      </c>
      <c r="B23" s="6">
        <v>39</v>
      </c>
      <c r="C23" s="6">
        <v>39</v>
      </c>
      <c r="D23" s="6">
        <v>4800</v>
      </c>
    </row>
    <row r="24" spans="1:8" ht="11.25" customHeight="1" x14ac:dyDescent="0.2">
      <c r="A24" s="5" t="s">
        <v>41</v>
      </c>
      <c r="B24" s="42">
        <v>308</v>
      </c>
      <c r="C24" s="42">
        <v>555</v>
      </c>
      <c r="D24" s="6">
        <v>5140</v>
      </c>
    </row>
    <row r="25" spans="1:8" ht="11.25" customHeight="1" x14ac:dyDescent="0.2">
      <c r="A25" s="5" t="s">
        <v>44</v>
      </c>
      <c r="B25" s="42">
        <v>7680</v>
      </c>
      <c r="C25" s="42">
        <v>15400</v>
      </c>
      <c r="D25" s="6">
        <v>81700</v>
      </c>
      <c r="H25" s="40"/>
    </row>
    <row r="26" spans="1:8" ht="11.25" customHeight="1" x14ac:dyDescent="0.2">
      <c r="A26" s="5" t="s">
        <v>57</v>
      </c>
      <c r="B26" s="57">
        <v>344</v>
      </c>
      <c r="C26" s="42">
        <v>460</v>
      </c>
      <c r="D26" s="8">
        <v>2510</v>
      </c>
    </row>
    <row r="27" spans="1:8" ht="11.25" customHeight="1" x14ac:dyDescent="0.2">
      <c r="A27" s="18" t="s">
        <v>46</v>
      </c>
      <c r="B27" s="9">
        <v>8370</v>
      </c>
      <c r="C27" s="9">
        <v>16400</v>
      </c>
      <c r="D27" s="9">
        <v>94200</v>
      </c>
    </row>
    <row r="28" spans="1:8" ht="11.25" customHeight="1" x14ac:dyDescent="0.2">
      <c r="A28" s="111" t="s">
        <v>80</v>
      </c>
      <c r="B28" s="111"/>
      <c r="C28" s="111"/>
      <c r="D28" s="111"/>
      <c r="E28" s="36"/>
      <c r="F28" s="36"/>
    </row>
    <row r="29" spans="1:8" ht="11.25" customHeight="1" x14ac:dyDescent="0.2">
      <c r="A29" s="124" t="s">
        <v>165</v>
      </c>
      <c r="B29" s="124"/>
      <c r="C29" s="124"/>
      <c r="D29" s="124"/>
    </row>
    <row r="30" spans="1:8" ht="11.25" customHeight="1" x14ac:dyDescent="0.2">
      <c r="A30" s="120" t="s">
        <v>130</v>
      </c>
      <c r="B30" s="120"/>
      <c r="C30" s="120"/>
      <c r="D30" s="120"/>
    </row>
    <row r="31" spans="1:8" ht="11.25" customHeight="1" x14ac:dyDescent="0.2">
      <c r="A31" s="117" t="s">
        <v>131</v>
      </c>
      <c r="B31" s="117"/>
      <c r="C31" s="117"/>
      <c r="D31" s="117"/>
    </row>
  </sheetData>
  <mergeCells count="12">
    <mergeCell ref="A1:D1"/>
    <mergeCell ref="A2:D2"/>
    <mergeCell ref="A29:D29"/>
    <mergeCell ref="A30:D30"/>
    <mergeCell ref="A31:D31"/>
    <mergeCell ref="D3:D4"/>
    <mergeCell ref="A22:D22"/>
    <mergeCell ref="A16:D16"/>
    <mergeCell ref="A5:D5"/>
    <mergeCell ref="A28:D28"/>
    <mergeCell ref="A3:A4"/>
    <mergeCell ref="B3:C3"/>
  </mergeCells>
  <printOptions horizontalCentered="1"/>
  <pageMargins left="0.511811023622047" right="0.511811023622047" top="0.511811023622047" bottom="0.74803149606299202" header="0.511811023622047" footer="0.511811023622047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6"/>
  <sheetViews>
    <sheetView showGridLines="0" zoomScaleNormal="100" workbookViewId="0">
      <selection sqref="A1:E1"/>
    </sheetView>
  </sheetViews>
  <sheetFormatPr defaultColWidth="9.33203125" defaultRowHeight="11.25" customHeight="1" x14ac:dyDescent="0.2"/>
  <cols>
    <col min="1" max="1" width="34" style="15" customWidth="1"/>
    <col min="2" max="4" width="13.6640625" style="15" customWidth="1"/>
    <col min="5" max="5" width="15.83203125" style="15" customWidth="1"/>
  </cols>
  <sheetData>
    <row r="1" spans="1:5" ht="11.25" customHeight="1" x14ac:dyDescent="0.2">
      <c r="A1" s="122" t="s">
        <v>58</v>
      </c>
      <c r="B1" s="122"/>
      <c r="C1" s="122"/>
      <c r="D1" s="122"/>
      <c r="E1" s="122"/>
    </row>
    <row r="2" spans="1:5" ht="11.25" customHeight="1" x14ac:dyDescent="0.2">
      <c r="A2" s="123" t="s">
        <v>59</v>
      </c>
      <c r="B2" s="123"/>
      <c r="C2" s="123"/>
      <c r="D2" s="123"/>
      <c r="E2" s="123"/>
    </row>
    <row r="3" spans="1:5" ht="11.25" customHeight="1" x14ac:dyDescent="0.2">
      <c r="A3" s="129" t="s">
        <v>11</v>
      </c>
      <c r="B3" s="130" t="s">
        <v>60</v>
      </c>
      <c r="C3" s="130"/>
      <c r="D3" s="129" t="s">
        <v>61</v>
      </c>
      <c r="E3" s="129"/>
    </row>
    <row r="4" spans="1:5" ht="11.25" customHeight="1" x14ac:dyDescent="0.2">
      <c r="A4" s="129"/>
      <c r="B4" s="29" t="s">
        <v>62</v>
      </c>
      <c r="C4" s="29" t="s">
        <v>63</v>
      </c>
      <c r="D4" s="129"/>
      <c r="E4" s="129"/>
    </row>
    <row r="5" spans="1:5" ht="11.25" customHeight="1" x14ac:dyDescent="0.2">
      <c r="A5" s="129"/>
      <c r="B5" s="28" t="s">
        <v>64</v>
      </c>
      <c r="C5" s="28" t="s">
        <v>64</v>
      </c>
      <c r="D5" s="28" t="s">
        <v>64</v>
      </c>
      <c r="E5" s="28" t="s">
        <v>65</v>
      </c>
    </row>
    <row r="6" spans="1:5" ht="11.25" customHeight="1" x14ac:dyDescent="0.2">
      <c r="A6" s="126" t="s">
        <v>1</v>
      </c>
      <c r="B6" s="126"/>
      <c r="C6" s="126"/>
      <c r="D6" s="126"/>
      <c r="E6" s="126"/>
    </row>
    <row r="7" spans="1:5" x14ac:dyDescent="0.2">
      <c r="A7" s="43" t="s">
        <v>20</v>
      </c>
      <c r="B7" s="44">
        <f t="shared" ref="B7:B17" si="0">C7-D7</f>
        <v>18.399999999999999</v>
      </c>
      <c r="C7" s="45">
        <v>145.34</v>
      </c>
      <c r="D7" s="46">
        <f t="shared" ref="D7:D17" si="1">E7/22.0462</f>
        <v>126.97</v>
      </c>
      <c r="E7" s="47">
        <v>2799.23</v>
      </c>
    </row>
    <row r="8" spans="1:5" x14ac:dyDescent="0.2">
      <c r="A8" s="43" t="s">
        <v>21</v>
      </c>
      <c r="B8" s="44">
        <f t="shared" si="0"/>
        <v>20.5</v>
      </c>
      <c r="C8" s="47">
        <v>151.47</v>
      </c>
      <c r="D8" s="46">
        <f t="shared" si="1"/>
        <v>130.97</v>
      </c>
      <c r="E8" s="46">
        <v>2887.36</v>
      </c>
    </row>
    <row r="9" spans="1:5" x14ac:dyDescent="0.2">
      <c r="A9" s="43" t="s">
        <v>22</v>
      </c>
      <c r="B9" s="44">
        <f t="shared" si="0"/>
        <v>21</v>
      </c>
      <c r="C9" s="45">
        <v>140.08000000000001</v>
      </c>
      <c r="D9" s="47">
        <f t="shared" si="1"/>
        <v>119.06</v>
      </c>
      <c r="E9" s="47">
        <v>2624.75</v>
      </c>
    </row>
    <row r="10" spans="1:5" x14ac:dyDescent="0.2">
      <c r="A10" s="43" t="s">
        <v>23</v>
      </c>
      <c r="B10" s="44">
        <f t="shared" si="0"/>
        <v>19.5</v>
      </c>
      <c r="C10" s="45">
        <v>139.47999999999999</v>
      </c>
      <c r="D10" s="47">
        <f t="shared" si="1"/>
        <v>120.01</v>
      </c>
      <c r="E10" s="47">
        <v>2645.73</v>
      </c>
    </row>
    <row r="11" spans="1:5" x14ac:dyDescent="0.2">
      <c r="A11" s="43" t="s">
        <v>2</v>
      </c>
      <c r="B11" s="44">
        <f t="shared" si="0"/>
        <v>19</v>
      </c>
      <c r="C11" s="45">
        <v>139.24</v>
      </c>
      <c r="D11" s="47">
        <f t="shared" si="1"/>
        <v>120.22</v>
      </c>
      <c r="E11" s="47">
        <v>2650.36</v>
      </c>
    </row>
    <row r="12" spans="1:5" x14ac:dyDescent="0.2">
      <c r="A12" s="43" t="s">
        <v>3</v>
      </c>
      <c r="B12" s="44">
        <f t="shared" si="0"/>
        <v>19</v>
      </c>
      <c r="C12" s="47">
        <v>144.13999999999999</v>
      </c>
      <c r="D12" s="47">
        <f t="shared" si="1"/>
        <v>125.12</v>
      </c>
      <c r="E12" s="47">
        <v>2758.41</v>
      </c>
    </row>
    <row r="13" spans="1:5" x14ac:dyDescent="0.2">
      <c r="A13" s="43" t="s">
        <v>14</v>
      </c>
      <c r="B13" s="44">
        <f t="shared" si="0"/>
        <v>19</v>
      </c>
      <c r="C13" s="47">
        <v>145.30000000000001</v>
      </c>
      <c r="D13" s="47">
        <f t="shared" si="1"/>
        <v>126.28</v>
      </c>
      <c r="E13" s="47">
        <v>2783.9</v>
      </c>
    </row>
    <row r="14" spans="1:5" x14ac:dyDescent="0.2">
      <c r="A14" s="43" t="s">
        <v>15</v>
      </c>
      <c r="B14" s="44">
        <f t="shared" si="0"/>
        <v>19</v>
      </c>
      <c r="C14" s="47">
        <v>151.9</v>
      </c>
      <c r="D14" s="47">
        <f t="shared" si="1"/>
        <v>132.88</v>
      </c>
      <c r="E14" s="47">
        <v>2929.48</v>
      </c>
    </row>
    <row r="15" spans="1:5" x14ac:dyDescent="0.2">
      <c r="A15" s="43" t="s">
        <v>16</v>
      </c>
      <c r="B15" s="44">
        <f t="shared" si="0"/>
        <v>19.3</v>
      </c>
      <c r="C15" s="47">
        <v>162.06</v>
      </c>
      <c r="D15" s="47">
        <f t="shared" si="1"/>
        <v>142.81</v>
      </c>
      <c r="E15" s="47">
        <v>3148.45</v>
      </c>
    </row>
    <row r="16" spans="1:5" x14ac:dyDescent="0.2">
      <c r="A16" s="43" t="s">
        <v>17</v>
      </c>
      <c r="B16" s="44">
        <f t="shared" si="0"/>
        <v>19.5</v>
      </c>
      <c r="C16" s="47">
        <v>164</v>
      </c>
      <c r="D16" s="47">
        <f t="shared" si="1"/>
        <v>144.54</v>
      </c>
      <c r="E16" s="47">
        <v>3186.65</v>
      </c>
    </row>
    <row r="17" spans="1:5" x14ac:dyDescent="0.2">
      <c r="A17" s="43" t="s">
        <v>18</v>
      </c>
      <c r="B17" s="44">
        <f t="shared" si="0"/>
        <v>19.100000000000001</v>
      </c>
      <c r="C17" s="47">
        <v>162.44</v>
      </c>
      <c r="D17" s="47">
        <f t="shared" si="1"/>
        <v>143.30000000000001</v>
      </c>
      <c r="E17" s="47">
        <v>3159.21</v>
      </c>
    </row>
    <row r="18" spans="1:5" ht="11.25" customHeight="1" x14ac:dyDescent="0.2">
      <c r="A18" s="78" t="s">
        <v>133</v>
      </c>
      <c r="B18" s="44">
        <v>19.3</v>
      </c>
      <c r="C18" s="45">
        <v>149.28</v>
      </c>
      <c r="D18" s="46">
        <v>130.02000000000001</v>
      </c>
      <c r="E18" s="46">
        <v>2866.53</v>
      </c>
    </row>
    <row r="19" spans="1:5" ht="11.25" customHeight="1" x14ac:dyDescent="0.2">
      <c r="A19" s="131" t="s">
        <v>77</v>
      </c>
      <c r="B19" s="131"/>
      <c r="C19" s="131"/>
      <c r="D19" s="131"/>
      <c r="E19" s="131"/>
    </row>
    <row r="20" spans="1:5" ht="11.25" customHeight="1" x14ac:dyDescent="0.2">
      <c r="A20" s="59" t="s">
        <v>19</v>
      </c>
      <c r="B20" s="73">
        <f>C20-D20</f>
        <v>18.399999999999999</v>
      </c>
      <c r="C20" s="74">
        <v>164.47</v>
      </c>
      <c r="D20" s="75">
        <f t="shared" ref="D20:D21" si="2">E20/22.0462</f>
        <v>146.05000000000001</v>
      </c>
      <c r="E20" s="75">
        <v>3219.79</v>
      </c>
    </row>
    <row r="21" spans="1:5" ht="11.25" customHeight="1" x14ac:dyDescent="0.2">
      <c r="A21" s="43" t="s">
        <v>20</v>
      </c>
      <c r="B21" s="44">
        <f>C21-D21</f>
        <v>18</v>
      </c>
      <c r="C21" s="45">
        <v>168.58</v>
      </c>
      <c r="D21" s="46">
        <f t="shared" si="2"/>
        <v>150.6</v>
      </c>
      <c r="E21" s="46">
        <v>3320.14</v>
      </c>
    </row>
    <row r="22" spans="1:5" ht="11.25" customHeight="1" x14ac:dyDescent="0.2">
      <c r="A22" s="63" t="s">
        <v>95</v>
      </c>
      <c r="B22" s="44">
        <f>AVERAGE(B20:B21)</f>
        <v>18.2</v>
      </c>
      <c r="C22" s="46">
        <f>AVERAGE(C20:C21)</f>
        <v>166.53</v>
      </c>
      <c r="D22" s="46">
        <f>AVERAGE(D20:D21)</f>
        <v>148.33000000000001</v>
      </c>
      <c r="E22" s="46">
        <f>AVERAGE(E20:E21)</f>
        <v>3269.97</v>
      </c>
    </row>
    <row r="23" spans="1:5" s="17" customFormat="1" ht="21.75" customHeight="1" x14ac:dyDescent="0.2">
      <c r="A23" s="127" t="s">
        <v>66</v>
      </c>
      <c r="B23" s="127"/>
      <c r="C23" s="127"/>
      <c r="D23" s="127"/>
      <c r="E23" s="127"/>
    </row>
    <row r="24" spans="1:5" ht="11.25" customHeight="1" x14ac:dyDescent="0.2">
      <c r="A24" s="128" t="s">
        <v>67</v>
      </c>
      <c r="B24" s="128"/>
      <c r="C24" s="128"/>
      <c r="D24" s="128"/>
      <c r="E24" s="128"/>
    </row>
    <row r="25" spans="1:5" ht="11.25" customHeight="1" x14ac:dyDescent="0.2">
      <c r="A25" s="30"/>
      <c r="B25" s="31"/>
      <c r="C25" s="31"/>
      <c r="D25" s="31"/>
      <c r="E25" s="31"/>
    </row>
    <row r="26" spans="1:5" ht="11.25" customHeight="1" x14ac:dyDescent="0.2">
      <c r="A26" s="27"/>
      <c r="B26" s="27"/>
      <c r="C26" s="27"/>
      <c r="D26" s="27"/>
      <c r="E26" s="27"/>
    </row>
    <row r="27" spans="1:5" ht="11.25" customHeight="1" x14ac:dyDescent="0.2">
      <c r="B27" s="32"/>
      <c r="C27" s="32"/>
      <c r="D27" s="32"/>
      <c r="E27" s="32"/>
    </row>
    <row r="28" spans="1:5" ht="11.25" customHeight="1" x14ac:dyDescent="0.2">
      <c r="C28" s="11"/>
      <c r="D28" s="33"/>
      <c r="E28" s="33"/>
    </row>
    <row r="29" spans="1:5" ht="11.25" customHeight="1" x14ac:dyDescent="0.2">
      <c r="B29" s="34"/>
      <c r="C29" s="34"/>
      <c r="D29" s="34"/>
      <c r="E29" s="34"/>
    </row>
    <row r="31" spans="1:5" ht="11.25" customHeight="1" x14ac:dyDescent="0.2">
      <c r="A31" s="20"/>
    </row>
    <row r="36" spans="1:1" ht="11.25" customHeight="1" x14ac:dyDescent="0.2">
      <c r="A36" s="23"/>
    </row>
  </sheetData>
  <mergeCells count="9">
    <mergeCell ref="A6:E6"/>
    <mergeCell ref="A23:E23"/>
    <mergeCell ref="A24:E24"/>
    <mergeCell ref="A1:E1"/>
    <mergeCell ref="A2:E2"/>
    <mergeCell ref="A3:A5"/>
    <mergeCell ref="B3:C3"/>
    <mergeCell ref="D3:E4"/>
    <mergeCell ref="A19:E19"/>
  </mergeCells>
  <printOptions horizontalCentered="1"/>
  <pageMargins left="0.5" right="0.5" top="0.5" bottom="0.75" header="0.511811023622047" footer="0.511811023622047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0AE6DDCCE4F64AB96B54634ACF1B32" ma:contentTypeVersion="20" ma:contentTypeDescription="Create a new document." ma:contentTypeScope="" ma:versionID="ec3080a5bb2d5a3d4860600e895abb70">
  <xsd:schema xmlns:xsd="http://www.w3.org/2001/XMLSchema" xmlns:xs="http://www.w3.org/2001/XMLSchema" xmlns:p="http://schemas.microsoft.com/office/2006/metadata/properties" xmlns:ns1="http://schemas.microsoft.com/sharepoint/v3" xmlns:ns2="d925d976-9e2a-4bab-ad6d-d3ef45ec2550" xmlns:ns3="08020ff4-f632-4952-8504-a4a18e274e6c" xmlns:ns4="31062a0d-ede8-4112-b4bb-00a9c1bc8e16" targetNamespace="http://schemas.microsoft.com/office/2006/metadata/properties" ma:root="true" ma:fieldsID="8d0b0548c58e425a5419fb4e5a77f19b" ns1:_="" ns2:_="" ns3:_="" ns4:_="">
    <xsd:import namespace="http://schemas.microsoft.com/sharepoint/v3"/>
    <xsd:import namespace="d925d976-9e2a-4bab-ad6d-d3ef45ec2550"/>
    <xsd:import namespace="08020ff4-f632-4952-8504-a4a18e274e6c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ate_x0020_and_x0020_Time" minOccurs="0"/>
                <xsd:element ref="ns2:MediaServiceOCR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5d976-9e2a-4bab-ad6d-d3ef45ec25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Date_x0020_and_x0020_Time" ma:index="15" nillable="true" ma:displayName="Date and Time" ma:format="DateTime" ma:internalName="Date_x0020_and_x0020_Time">
      <xsd:simpleType>
        <xsd:restriction base="dms:DateTim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20ff4-f632-4952-8504-a4a18e274e6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5462c4f-e196-468f-8ddd-ac3b3426e5e8}" ma:internalName="TaxCatchAll" ma:showField="CatchAllData" ma:web="d36856fe-d4a9-4f0b-87a7-8fa063632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B53C3B-E83B-4ADD-9E5D-836C3CCE4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925d976-9e2a-4bab-ad6d-d3ef45ec2550"/>
    <ds:schemaRef ds:uri="08020ff4-f632-4952-8504-a4a18e274e6c"/>
    <ds:schemaRef ds:uri="31062a0d-ede8-4112-b4bb-00a9c1bc8e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Front Matter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'Front Matter'!Print_Area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Zinc in February 2026</dc:title>
  <dc:subject>USGS Mineral Industry Surveys</dc:subject>
  <dc:creator>USGS National Minerals Information Center</dc:creator>
  <cp:keywords>Zinc Statistics</cp:keywords>
  <dc:description/>
  <cp:lastModifiedBy>Hakim, Samir</cp:lastModifiedBy>
  <cp:revision>12</cp:revision>
  <cp:lastPrinted>2026-08-27T14:01:49Z</cp:lastPrinted>
  <dcterms:created xsi:type="dcterms:W3CDTF">2015-02-25T20:10:36Z</dcterms:created>
  <dcterms:modified xsi:type="dcterms:W3CDTF">2026-08-27T14:05:53Z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0x010100E70AE6DDCCE4F64AB96B54634ACF1B32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{6111415B-F2A3-4722-8FB3-903723348450}</vt:lpwstr>
  </property>
</Properties>
</file>